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tayl\Documents\BAS\SCL\External CPN loadsheet\"/>
    </mc:Choice>
  </mc:AlternateContent>
  <xr:revisionPtr revIDLastSave="0" documentId="8_{9A2CE562-F96B-4062-9FC4-3FD2BC874DED}" xr6:coauthVersionLast="47" xr6:coauthVersionMax="47" xr10:uidLastSave="{00000000-0000-0000-0000-000000000000}"/>
  <bookViews>
    <workbookView xWindow="-120" yWindow="-120" windowWidth="29040" windowHeight="17520" tabRatio="533" xr2:uid="{43D1DC23-77F0-48B2-8C95-5EF4332201E7}"/>
  </bookViews>
  <sheets>
    <sheet name="Personal Effects Form" sheetId="3" r:id="rId1"/>
    <sheet name="Changelog" sheetId="9" r:id="rId2"/>
    <sheet name="Lists" sheetId="6" state="hidden" r:id="rId3"/>
    <sheet name="Extended_BAS_PACKNOTELINE" sheetId="8" state="hidden" r:id="rId4"/>
  </sheets>
  <definedNames>
    <definedName name="Special_Instructions">Lists!$P$3:$P$16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8" l="1"/>
  <c r="BQ6" i="8"/>
  <c r="BQ7" i="8"/>
  <c r="BQ8" i="8"/>
  <c r="BQ9" i="8"/>
  <c r="BQ10" i="8"/>
  <c r="BQ11" i="8"/>
  <c r="BQ12" i="8"/>
  <c r="BQ13" i="8"/>
  <c r="BQ14" i="8"/>
  <c r="BQ15" i="8"/>
  <c r="BQ16" i="8"/>
  <c r="BQ17" i="8"/>
  <c r="BQ18" i="8"/>
  <c r="BQ19" i="8"/>
  <c r="BQ20" i="8"/>
  <c r="BQ21" i="8"/>
  <c r="BQ22" i="8"/>
  <c r="BQ23" i="8"/>
  <c r="BQ24" i="8"/>
  <c r="BQ25" i="8"/>
  <c r="BQ26" i="8"/>
  <c r="BQ27" i="8"/>
  <c r="BQ28" i="8"/>
  <c r="BQ29" i="8"/>
  <c r="BQ30" i="8"/>
  <c r="BQ31" i="8"/>
  <c r="BQ32" i="8"/>
  <c r="BQ33" i="8"/>
  <c r="BQ34" i="8"/>
  <c r="BQ35" i="8"/>
  <c r="BQ36" i="8"/>
  <c r="BQ37" i="8"/>
  <c r="BQ38" i="8"/>
  <c r="BQ39" i="8"/>
  <c r="BQ40" i="8"/>
  <c r="BQ41" i="8"/>
  <c r="BQ42" i="8"/>
  <c r="BQ43" i="8"/>
  <c r="BX11" i="8"/>
  <c r="BX12" i="8"/>
  <c r="BX13" i="8"/>
  <c r="BX14" i="8"/>
  <c r="BX15" i="8"/>
  <c r="BX16" i="8"/>
  <c r="BX17" i="8"/>
  <c r="BX18" i="8"/>
  <c r="BX19" i="8"/>
  <c r="BX20" i="8"/>
  <c r="BX21" i="8"/>
  <c r="BX22" i="8"/>
  <c r="BX23" i="8"/>
  <c r="BX24" i="8"/>
  <c r="BX25" i="8"/>
  <c r="BX26" i="8"/>
  <c r="BX27" i="8"/>
  <c r="BX28" i="8"/>
  <c r="BX29" i="8"/>
  <c r="BX30" i="8"/>
  <c r="BX31" i="8"/>
  <c r="BX32" i="8"/>
  <c r="BX33" i="8"/>
  <c r="BX34" i="8"/>
  <c r="BX35" i="8"/>
  <c r="BX36" i="8"/>
  <c r="BX37" i="8"/>
  <c r="BX38" i="8"/>
  <c r="BX39" i="8"/>
  <c r="BX40" i="8"/>
  <c r="BX41" i="8"/>
  <c r="BX42" i="8"/>
  <c r="BX43" i="8"/>
  <c r="M14" i="6"/>
  <c r="L17" i="6" s="1"/>
  <c r="C4" i="8" s="1"/>
  <c r="H55" i="3"/>
  <c r="AQ4" i="8"/>
  <c r="BU5" i="8"/>
  <c r="BU6" i="8"/>
  <c r="BU7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U4" i="8"/>
  <c r="F26" i="6"/>
  <c r="G25" i="6"/>
  <c r="AJ4" i="8"/>
  <c r="E4" i="8"/>
  <c r="BT4" i="8"/>
  <c r="BT5" i="8"/>
  <c r="BT6" i="8"/>
  <c r="BT7" i="8"/>
  <c r="BT8" i="8"/>
  <c r="BT9" i="8"/>
  <c r="BT10" i="8"/>
  <c r="BT11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T41" i="8"/>
  <c r="BT42" i="8"/>
  <c r="BT43" i="8"/>
  <c r="BZ6" i="8"/>
  <c r="BZ9" i="8"/>
  <c r="BZ11" i="8"/>
  <c r="BZ12" i="8"/>
  <c r="BZ13" i="8"/>
  <c r="BZ14" i="8"/>
  <c r="BZ15" i="8"/>
  <c r="BZ16" i="8"/>
  <c r="BZ18" i="8"/>
  <c r="BZ20" i="8"/>
  <c r="BZ21" i="8"/>
  <c r="BZ22" i="8"/>
  <c r="BZ23" i="8"/>
  <c r="BZ24" i="8"/>
  <c r="BZ25" i="8"/>
  <c r="BZ26" i="8"/>
  <c r="BZ27" i="8"/>
  <c r="BZ28" i="8"/>
  <c r="BZ29" i="8"/>
  <c r="BZ31" i="8"/>
  <c r="BZ32" i="8"/>
  <c r="BZ33" i="8"/>
  <c r="BZ34" i="8"/>
  <c r="BZ35" i="8"/>
  <c r="BZ36" i="8"/>
  <c r="BZ37" i="8"/>
  <c r="BZ38" i="8"/>
  <c r="BZ42" i="8"/>
  <c r="Z4" i="6"/>
  <c r="BZ5" i="8" s="1"/>
  <c r="Z5" i="6"/>
  <c r="Z6" i="6"/>
  <c r="BZ7" i="8" s="1"/>
  <c r="Z7" i="6"/>
  <c r="BZ8" i="8" s="1"/>
  <c r="Z8" i="6"/>
  <c r="Z9" i="6"/>
  <c r="BZ10" i="8" s="1"/>
  <c r="Z10" i="6"/>
  <c r="Z11" i="6"/>
  <c r="Z12" i="6"/>
  <c r="Z13" i="6"/>
  <c r="Z14" i="6"/>
  <c r="Z15" i="6"/>
  <c r="Z16" i="6"/>
  <c r="BZ17" i="8" s="1"/>
  <c r="Z17" i="6"/>
  <c r="Z18" i="6"/>
  <c r="BZ19" i="8" s="1"/>
  <c r="Z19" i="6"/>
  <c r="Z20" i="6"/>
  <c r="Z21" i="6"/>
  <c r="Z22" i="6"/>
  <c r="Z23" i="6"/>
  <c r="Z24" i="6"/>
  <c r="Z25" i="6"/>
  <c r="Z26" i="6"/>
  <c r="Z27" i="6"/>
  <c r="Z28" i="6"/>
  <c r="Z29" i="6"/>
  <c r="BZ30" i="8" s="1"/>
  <c r="Z30" i="6"/>
  <c r="Z31" i="6"/>
  <c r="Z32" i="6"/>
  <c r="Z33" i="6"/>
  <c r="Z34" i="6"/>
  <c r="Z35" i="6"/>
  <c r="Z36" i="6"/>
  <c r="Z37" i="6"/>
  <c r="Z38" i="6"/>
  <c r="BZ39" i="8" s="1"/>
  <c r="Z39" i="6"/>
  <c r="BZ40" i="8" s="1"/>
  <c r="Z40" i="6"/>
  <c r="BZ41" i="8" s="1"/>
  <c r="Z41" i="6"/>
  <c r="Z42" i="6"/>
  <c r="BZ43" i="8" s="1"/>
  <c r="Z3" i="6"/>
  <c r="BZ4" i="8" s="1"/>
  <c r="BX5" i="8"/>
  <c r="BX6" i="8"/>
  <c r="BX7" i="8"/>
  <c r="BX8" i="8"/>
  <c r="BX9" i="8"/>
  <c r="BX10" i="8"/>
  <c r="BX4" i="8"/>
  <c r="BQ4" i="8"/>
  <c r="C55" i="3"/>
  <c r="G55" i="3"/>
  <c r="BO43" i="8"/>
  <c r="BO42" i="8"/>
  <c r="BO41" i="8"/>
  <c r="BO40" i="8"/>
  <c r="BO39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R11" i="8"/>
  <c r="BO11" i="8"/>
  <c r="BR10" i="8"/>
  <c r="BO10" i="8"/>
  <c r="BR9" i="8"/>
  <c r="BO9" i="8"/>
  <c r="Q4" i="8" l="1"/>
  <c r="AM4" i="8"/>
  <c r="BR5" i="8"/>
  <c r="BR6" i="8"/>
  <c r="BR7" i="8"/>
  <c r="BR8" i="8"/>
  <c r="BR12" i="8"/>
  <c r="BR13" i="8"/>
  <c r="BR14" i="8"/>
  <c r="BR15" i="8"/>
  <c r="BR16" i="8"/>
  <c r="BR17" i="8"/>
  <c r="BR18" i="8"/>
  <c r="BR19" i="8"/>
  <c r="BR20" i="8"/>
  <c r="BR21" i="8"/>
  <c r="BR22" i="8"/>
  <c r="BR23" i="8"/>
  <c r="BR24" i="8"/>
  <c r="BR25" i="8"/>
  <c r="BR26" i="8"/>
  <c r="BR27" i="8"/>
  <c r="BR28" i="8"/>
  <c r="BR29" i="8"/>
  <c r="BR30" i="8"/>
  <c r="BR31" i="8"/>
  <c r="BR32" i="8"/>
  <c r="BR33" i="8"/>
  <c r="BR34" i="8"/>
  <c r="BR35" i="8"/>
  <c r="BR36" i="8"/>
  <c r="BR37" i="8"/>
  <c r="BR38" i="8"/>
  <c r="BR39" i="8"/>
  <c r="BR40" i="8"/>
  <c r="BR41" i="8"/>
  <c r="BR42" i="8"/>
  <c r="BR43" i="8"/>
  <c r="BR4" i="8"/>
  <c r="BO5" i="8"/>
  <c r="BO6" i="8"/>
  <c r="BO7" i="8"/>
  <c r="BO8" i="8"/>
  <c r="BO4" i="8"/>
  <c r="G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BE6084C2-8ADF-44C6-8F25-2293086CAB0C}">
      <text>
        <r>
          <rPr>
            <sz val="11"/>
            <color indexed="8"/>
            <rFont val="Aptos Narrow"/>
            <family val="2"/>
            <scheme val="minor"/>
          </rPr>
          <t xml:space="preserve">Attribute: DESTINATION_x000D_
Data Type: UPPER(10)_x000D_
Domain: BAS_DESTINATION_x000D_
Domain Type: ALN_x000D_
Domain Data Type: UPPER (10)_x000D_
</t>
        </r>
      </text>
    </comment>
    <comment ref="J2" authorId="0" shapeId="0" xr:uid="{83387F0C-5DBF-4E86-9CD4-B50F73384AEF}">
      <text>
        <r>
          <rPr>
            <sz val="11"/>
            <color indexed="8"/>
            <rFont val="Aptos Narrow"/>
            <family val="2"/>
            <scheme val="minor"/>
          </rPr>
          <t xml:space="preserve">Attribute: STATUS_x000D_
Data Type: UPPER(20)_x000D_
Domain: BAS_PACKNOTESTATUS_x000D_
Domain Type: SYNONYM_x000D_
Domain Data Type: UPPER (10)_x000D_
Default Value: DRAFT_x000D_
</t>
        </r>
      </text>
    </comment>
    <comment ref="O2" authorId="0" shapeId="0" xr:uid="{E3DCE2B6-5074-4862-A1CA-F234CD58846F}">
      <text>
        <r>
          <rPr>
            <sz val="11"/>
            <color indexed="8"/>
            <rFont val="Aptos Narrow"/>
            <family val="2"/>
            <scheme val="minor"/>
          </rPr>
          <t xml:space="preserve">Attribute: VESSEL_x000D_
Data Type: UPPER(30)_x000D_
Domain: BAS_VESSEL_x000D_
Domain Type: ALN_x000D_
Domain Data Type: UPPER (30)_x000D_
</t>
        </r>
      </text>
    </comment>
    <comment ref="V2" authorId="0" shapeId="0" xr:uid="{4A1F1DE8-50B3-451B-90CB-3A705AE983FD}">
      <text>
        <r>
          <rPr>
            <sz val="11"/>
            <color indexed="8"/>
            <rFont val="Aptos Narrow"/>
            <family val="2"/>
            <scheme val="minor"/>
          </rPr>
          <t xml:space="preserve">Attribute: BOXTYPE_x000D_
Data Type: UPPER(30)_x000D_
Same As: BAS_BOXDIMENSIONS.MODEL_x000D_
Domain: BAS_BOXDIMENSIONS_x000D_
Domain Type: TABLE_x000D_
Domain Data Type: _x000D_
</t>
        </r>
      </text>
    </comment>
    <comment ref="W2" authorId="0" shapeId="0" xr:uid="{D16ED298-0563-4938-BD06-9309ECF9AEEE}">
      <text>
        <r>
          <rPr>
            <sz val="11"/>
            <color indexed="8"/>
            <rFont val="Aptos Narrow"/>
            <family val="2"/>
            <scheme val="minor"/>
          </rPr>
          <t xml:space="preserve">Attribute: CLASS_x000D_
Data Type: ALN(5)_x000D_
Domain: BAS_DGCLASS_x000D_
Domain Type: ALN_x000D_
Domain Data Type: ALN (5)_x000D_
</t>
        </r>
      </text>
    </comment>
    <comment ref="X2" authorId="0" shapeId="0" xr:uid="{E5C65521-F575-4478-9EF0-54CA5A28F9B5}">
      <text>
        <r>
          <rPr>
            <sz val="11"/>
            <color indexed="8"/>
            <rFont val="Aptos Narrow"/>
            <family val="2"/>
            <scheme val="minor"/>
          </rPr>
          <t xml:space="preserve">Attribute: DANGEROUSGOODS_x000D_
Data Type: UPPER(1)_x000D_
Domain: BAS_DG_x000D_
Domain Type: ALN_x000D_
Domain Data Type: UPPER (1)_x000D_
</t>
        </r>
      </text>
    </comment>
    <comment ref="BC2" authorId="0" shapeId="0" xr:uid="{C51914DE-4855-4A9F-8EB9-D24227C9A39B}">
      <text>
        <r>
          <rPr>
            <sz val="11"/>
            <color indexed="8"/>
            <rFont val="Aptos Narrow"/>
            <family val="2"/>
            <scheme val="minor"/>
          </rPr>
          <t xml:space="preserve">Attribute: SUBCLASS_x000D_
Data Type: ALN(10)_x000D_
Domain: BAS_DGCLASS_x000D_
Domain Type: ALN_x000D_
Domain Data Type: ALN (5)_x000D_
</t>
        </r>
      </text>
    </comment>
    <comment ref="BH2" authorId="0" shapeId="0" xr:uid="{37924AD0-8D9E-4B65-A2CD-11F00AE6AD24}">
      <text>
        <r>
          <rPr>
            <sz val="11"/>
            <color indexed="8"/>
            <rFont val="Aptos Narrow"/>
            <family val="2"/>
            <scheme val="minor"/>
          </rPr>
          <t xml:space="preserve">Attribute: ZONEREF_x000D_
Data Type: ALN(10)_x000D_
Same As: BAS_ZONES.ZONEREF_x000D_
Domain: BAS_PNZONES_x000D_
Domain Type: TABLE_x000D_
Domain Data Type: _x000D_
</t>
        </r>
      </text>
    </comment>
    <comment ref="BO2" authorId="0" shapeId="0" xr:uid="{65E0E3CA-F0F2-4CDE-9382-7CBC5868B287}">
      <text>
        <r>
          <rPr>
            <sz val="11"/>
            <color indexed="8"/>
            <rFont val="Aptos Narrow"/>
            <family val="2"/>
            <scheme val="minor"/>
          </rPr>
          <t xml:space="preserve">Attribute: CARGOTYPE_x000D_
Data Type: UPPER(10)_x000D_
Domain: BAS_CARGOTYPE_x000D_
Domain Type: ALN_x000D_
Domain Data Type: UPPER (10)_x000D_
</t>
        </r>
      </text>
    </comment>
    <comment ref="BV2" authorId="0" shapeId="0" xr:uid="{D4EB6142-C56A-4623-B86B-699385AAF376}">
      <text>
        <r>
          <rPr>
            <sz val="11"/>
            <color indexed="8"/>
            <rFont val="Aptos Narrow"/>
            <family val="2"/>
            <scheme val="minor"/>
          </rPr>
          <t xml:space="preserve">Attribute: ASSETNUM_x000D_
Data Type: UPPER(12)_x000D_
Same As: ASSET.ASSETNUM_x000D_
Domain: BAS_MANIFESTASSET_x000D_
Domain Type: TABLE_x000D_
Domain Data Type: _x000D_
</t>
        </r>
      </text>
    </comment>
    <comment ref="CI2" authorId="0" shapeId="0" xr:uid="{36F77FEA-299B-4157-B8D6-42D796E0FE36}">
      <text>
        <r>
          <rPr>
            <sz val="11"/>
            <color indexed="8"/>
            <rFont val="Aptos Narrow"/>
            <family val="2"/>
            <scheme val="minor"/>
          </rPr>
          <t xml:space="preserve">Attribute: CURRENCYCODE_x000D_
Data Type: UPPER(8)_x000D_
Same As: CURRENCY.CURRENCYCODE_x000D_
Domain: BAS_CURRENCY_x000D_
Domain Type: TABLE_x000D_
Domain Data Type: _x000D_
Default Value: GBP_x000D_
</t>
        </r>
      </text>
    </comment>
    <comment ref="CM2" authorId="0" shapeId="0" xr:uid="{1F6F1E00-BFDC-44A8-A7E4-E7028FF6C47A}">
      <text>
        <r>
          <rPr>
            <sz val="11"/>
            <color indexed="8"/>
            <rFont val="Aptos Narrow"/>
            <family val="2"/>
            <scheme val="minor"/>
          </rPr>
          <t xml:space="preserve">Attribute: SUBCLASS_x000D_
Data Type: ALN(10)_x000D_
Domain: BAS_DGSUBCLASS_x000D_
Domain Type: ALN_x000D_
Domain Data Type: ALN (10)_x000D_
</t>
        </r>
      </text>
    </comment>
  </commentList>
</comments>
</file>

<file path=xl/sharedStrings.xml><?xml version="1.0" encoding="utf-8"?>
<sst xmlns="http://schemas.openxmlformats.org/spreadsheetml/2006/main" count="264" uniqueCount="210">
  <si>
    <t>PERSONAL EFFECTS FORM</t>
  </si>
  <si>
    <t>Fill out one form per box/bag.
Before submitting please accept the declarations below.</t>
  </si>
  <si>
    <t>I confirm that my personal effects do not contain any dangerous goods.</t>
  </si>
  <si>
    <t>I confirm that my personal effects comply with the BAS Biosecurity Handbook.</t>
  </si>
  <si>
    <t>GENERAL INFORMATION</t>
  </si>
  <si>
    <t>Full Name</t>
  </si>
  <si>
    <t>Station</t>
  </si>
  <si>
    <t>Box Type</t>
  </si>
  <si>
    <t>ITEMS</t>
  </si>
  <si>
    <t>Item #</t>
  </si>
  <si>
    <t>Item Description</t>
  </si>
  <si>
    <t>Quantity</t>
  </si>
  <si>
    <t xml:space="preserve"> Line Value (GBP)</t>
  </si>
  <si>
    <t>Totals</t>
  </si>
  <si>
    <t>Personal Effects Form - Version 1.2 - Published 2025-09-22</t>
  </si>
  <si>
    <t>Changelog</t>
  </si>
  <si>
    <t>v1.0</t>
  </si>
  <si>
    <t>Initial release</t>
  </si>
  <si>
    <t>v1.1</t>
  </si>
  <si>
    <t>Fixed issue where line cost was not importing to Maximo, minor formatting issues</t>
  </si>
  <si>
    <t>v1.2</t>
  </si>
  <si>
    <t xml:space="preserve">Fixed issue with line cost </t>
  </si>
  <si>
    <t>Line Item DG?</t>
  </si>
  <si>
    <t>Destination</t>
  </si>
  <si>
    <t>Destination Abbv.</t>
  </si>
  <si>
    <t>Type</t>
  </si>
  <si>
    <t>Line Item #</t>
  </si>
  <si>
    <t>DG Check</t>
  </si>
  <si>
    <t>Loadsheet</t>
  </si>
  <si>
    <t>SEASON</t>
  </si>
  <si>
    <t>Bird Island</t>
  </si>
  <si>
    <t>BI</t>
  </si>
  <si>
    <t>P-Box</t>
  </si>
  <si>
    <t>Halley</t>
  </si>
  <si>
    <t>HA</t>
  </si>
  <si>
    <t xml:space="preserve">P-Bag </t>
  </si>
  <si>
    <t>P-Bag</t>
  </si>
  <si>
    <t>King Edward Point</t>
  </si>
  <si>
    <t>KP</t>
  </si>
  <si>
    <t>Oversized luggage (Snowsports, musical instrument, etc.)</t>
  </si>
  <si>
    <t>Oversized Luggage</t>
  </si>
  <si>
    <t>Rothera</t>
  </si>
  <si>
    <t>RO</t>
  </si>
  <si>
    <t xml:space="preserve">Summer Welfare Box </t>
  </si>
  <si>
    <t>SWB</t>
  </si>
  <si>
    <t>Signy</t>
  </si>
  <si>
    <t>SI</t>
  </si>
  <si>
    <t>Live value</t>
  </si>
  <si>
    <t>Description</t>
  </si>
  <si>
    <t>Live Value</t>
  </si>
  <si>
    <t>Loadsheet Value</t>
  </si>
  <si>
    <t>Destination*</t>
  </si>
  <si>
    <t>Bas_packnoteid</t>
  </si>
  <si>
    <t>Pack Note</t>
  </si>
  <si>
    <t>Complete</t>
  </si>
  <si>
    <t>Consignee - Person receiving goods</t>
  </si>
  <si>
    <t>Consignor - Person sending goods</t>
  </si>
  <si>
    <t>Dimensions (L,W,H)</t>
  </si>
  <si>
    <t>Status</t>
  </si>
  <si>
    <t>CPN Value</t>
  </si>
  <si>
    <t>Weight (KG)</t>
  </si>
  <si>
    <t>Name</t>
  </si>
  <si>
    <t>Special Stowage Description</t>
  </si>
  <si>
    <t>Biosecurity Declaration</t>
  </si>
  <si>
    <t>Class</t>
  </si>
  <si>
    <t>Does your cargo contain dangerous goods?</t>
  </si>
  <si>
    <t>Delivered to Logistics</t>
  </si>
  <si>
    <t>Flashpoint Temperature (oC)</t>
  </si>
  <si>
    <t>Gross Weight</t>
  </si>
  <si>
    <t>Inner Packaging</t>
  </si>
  <si>
    <t>No. Inner Packs</t>
  </si>
  <si>
    <t>Marine Pollutant</t>
  </si>
  <si>
    <t>Nett Weight per Pack</t>
  </si>
  <si>
    <t>Other Destination</t>
  </si>
  <si>
    <t>Outer Packaging</t>
  </si>
  <si>
    <t>Packing Group</t>
  </si>
  <si>
    <t>Priority</t>
  </si>
  <si>
    <t>Proper Shipping Name</t>
  </si>
  <si>
    <t>Sub-Class</t>
  </si>
  <si>
    <t>Total Litres (if applicable)</t>
  </si>
  <si>
    <t>Total Nett</t>
  </si>
  <si>
    <t>UN Number</t>
  </si>
  <si>
    <t>Volume (m3)</t>
  </si>
  <si>
    <t>Other Consignor - Person sending goods</t>
  </si>
  <si>
    <t>Other Consignor</t>
  </si>
  <si>
    <t>Is Packing Required</t>
  </si>
  <si>
    <t>Export License</t>
  </si>
  <si>
    <t>Cargo Type</t>
  </si>
  <si>
    <t>Cargo Type Cruise</t>
  </si>
  <si>
    <t>Cargo Type Other</t>
  </si>
  <si>
    <t>Shipment Season</t>
  </si>
  <si>
    <t>Required on Station</t>
  </si>
  <si>
    <t>Bolnumbers</t>
  </si>
  <si>
    <t>Height</t>
  </si>
  <si>
    <t>Length</t>
  </si>
  <si>
    <t>Width</t>
  </si>
  <si>
    <t>Frozen Stow</t>
  </si>
  <si>
    <t>Other</t>
  </si>
  <si>
    <t>Frozen Stow (-80C)</t>
  </si>
  <si>
    <t>Dried</t>
  </si>
  <si>
    <t>In Preservative</t>
  </si>
  <si>
    <t>Dangerous Good Special Provision</t>
  </si>
  <si>
    <t>Cool Stow</t>
  </si>
  <si>
    <t>Cool stow tropics only</t>
  </si>
  <si>
    <t>Special stow fragile</t>
  </si>
  <si>
    <t>Do not freeze</t>
  </si>
  <si>
    <t>Wanted on voyage</t>
  </si>
  <si>
    <t>Immediate discharge</t>
  </si>
  <si>
    <t>Insecticide fogger sensitive</t>
  </si>
  <si>
    <t>None</t>
  </si>
  <si>
    <t>Other Special Instruction</t>
  </si>
  <si>
    <t>Dangerous Good Special Provision Detail</t>
  </si>
  <si>
    <t>BAS_PACKNOTELINE</t>
  </si>
  <si>
    <t>Bas_packnotelineid</t>
  </si>
  <si>
    <t>Dangerous Note</t>
  </si>
  <si>
    <t>Line Cost</t>
  </si>
  <si>
    <t>Item Number</t>
  </si>
  <si>
    <t>Commodity Code</t>
  </si>
  <si>
    <t>Currency</t>
  </si>
  <si>
    <t>Materials Safety Datasheet Attached</t>
  </si>
  <si>
    <t>Line Cost (GBP)</t>
  </si>
  <si>
    <t>Unit Cost</t>
  </si>
  <si>
    <t>Dangerous Goods</t>
  </si>
  <si>
    <t>BAS_PACKNOTEID</t>
  </si>
  <si>
    <t>PACKNOTE</t>
  </si>
  <si>
    <t>DESCRIPTION</t>
  </si>
  <si>
    <t>COMPLETE</t>
  </si>
  <si>
    <t>CONSIGNEE</t>
  </si>
  <si>
    <t>CONSIGNOR</t>
  </si>
  <si>
    <t>DESTINATION</t>
  </si>
  <si>
    <t>DIMENSIONS</t>
  </si>
  <si>
    <t>QUANTITY</t>
  </si>
  <si>
    <t>STATUS</t>
  </si>
  <si>
    <t>VALUE</t>
  </si>
  <si>
    <t>WEIGHT</t>
  </si>
  <si>
    <t>NAME</t>
  </si>
  <si>
    <t>SPECIALSTOWDESC</t>
  </si>
  <si>
    <t>BIOSECURITY</t>
  </si>
  <si>
    <t>BOXTYPE</t>
  </si>
  <si>
    <t>CLASS</t>
  </si>
  <si>
    <t>DANGEROUSGOODS</t>
  </si>
  <si>
    <t>DELIVERED</t>
  </si>
  <si>
    <t>FLASHPOINT</t>
  </si>
  <si>
    <t>GROSSWEIGHT</t>
  </si>
  <si>
    <t>INNERPACKAGING</t>
  </si>
  <si>
    <t>INNERPACKS</t>
  </si>
  <si>
    <t>MARINEPOLLUTANT</t>
  </si>
  <si>
    <t>NETTWEIGHTPERPACK</t>
  </si>
  <si>
    <t>OTHERDESTINATION</t>
  </si>
  <si>
    <t>OUTERPACKAGING</t>
  </si>
  <si>
    <t>PACKINGGROUP</t>
  </si>
  <si>
    <t>PRIORITY</t>
  </si>
  <si>
    <t>PROPERSHIPPINGNAME</t>
  </si>
  <si>
    <t>SUBCLASS</t>
  </si>
  <si>
    <t>TOTALLITRES</t>
  </si>
  <si>
    <t>TOTALNETT</t>
  </si>
  <si>
    <t>UNNUM</t>
  </si>
  <si>
    <t>VOLUME</t>
  </si>
  <si>
    <t>CONSIGNOR2</t>
  </si>
  <si>
    <t>OTHERCONSIGNOR</t>
  </si>
  <si>
    <t>PACKING</t>
  </si>
  <si>
    <t>BAS_EXPORTLIC</t>
  </si>
  <si>
    <t>CARGOTYPE</t>
  </si>
  <si>
    <t>CARGOTYPECRUISE</t>
  </si>
  <si>
    <t>CARGOTYPEOTHER</t>
  </si>
  <si>
    <t>SHIPMENTYEAR</t>
  </si>
  <si>
    <t>REQUIREDDATE</t>
  </si>
  <si>
    <t>BOLNUMBERS</t>
  </si>
  <si>
    <t>HEIGHT</t>
  </si>
  <si>
    <t>LENGTH</t>
  </si>
  <si>
    <t>WIDTH</t>
  </si>
  <si>
    <t>SI1</t>
  </si>
  <si>
    <t>SI10</t>
  </si>
  <si>
    <t>SI11</t>
  </si>
  <si>
    <t>SI12</t>
  </si>
  <si>
    <t>SI13</t>
  </si>
  <si>
    <t>SI14</t>
  </si>
  <si>
    <t>SI2</t>
  </si>
  <si>
    <t>SI3</t>
  </si>
  <si>
    <t>SI4</t>
  </si>
  <si>
    <t>SI5</t>
  </si>
  <si>
    <t>SI6</t>
  </si>
  <si>
    <t>SI7</t>
  </si>
  <si>
    <t>SI8</t>
  </si>
  <si>
    <t>SI9</t>
  </si>
  <si>
    <t>SIOTHER</t>
  </si>
  <si>
    <t>SI14DETAIL</t>
  </si>
  <si>
    <t>!BAS_PACKNOTELINE!</t>
  </si>
  <si>
    <t>BAS_PACKNOTELINEID</t>
  </si>
  <si>
    <t>DGN</t>
  </si>
  <si>
    <t>LINECOST</t>
  </si>
  <si>
    <t>LINENUM</t>
  </si>
  <si>
    <t>COMMODITY</t>
  </si>
  <si>
    <t>CURRENCYCODE</t>
  </si>
  <si>
    <t>DATASHEET</t>
  </si>
  <si>
    <t>LINECOSTGBP</t>
  </si>
  <si>
    <t>UNITCOST</t>
  </si>
  <si>
    <t>DG</t>
  </si>
  <si>
    <t>CA-2627</t>
  </si>
  <si>
    <t>Spare Clothing for Station</t>
  </si>
  <si>
    <t>Station Leader</t>
  </si>
  <si>
    <t>ALINE</t>
  </si>
  <si>
    <t>DRAFT</t>
  </si>
  <si>
    <t>BOX2(MEDIUM)</t>
  </si>
  <si>
    <t>N</t>
  </si>
  <si>
    <t>OT</t>
  </si>
  <si>
    <t>Clothing</t>
  </si>
  <si>
    <t>12/31/2025</t>
  </si>
  <si>
    <t>PE</t>
  </si>
  <si>
    <t>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</si>
</sst>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[$£-809]* #,##0.00_-;\-[$£-809]* #,##0.00_-;_-[$£-809]* &quot;-&quot;??_-;_-@_-"/>
    <numFmt numFmtId="166" formatCode="0.0"/>
  </numFmts>
  <fonts count="1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72"/>
      <color rgb="FFFF0000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b/>
      <sz val="3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i/>
      <sz val="12"/>
      <name val="Aptos Narrow"/>
      <family val="2"/>
      <scheme val="minor"/>
    </font>
    <font>
      <i/>
      <sz val="12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1" fillId="3" borderId="1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0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5" fillId="0" borderId="0" xfId="2"/>
    <xf numFmtId="0" fontId="0" fillId="4" borderId="0" xfId="0" applyFill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5" xfId="0" applyBorder="1"/>
    <xf numFmtId="2" fontId="0" fillId="0" borderId="0" xfId="0" applyNumberFormat="1" applyFont="1" applyFill="1" applyBorder="1" applyAlignment="1">
      <alignment horizontal="left" wrapText="1"/>
    </xf>
    <xf numFmtId="0" fontId="7" fillId="0" borderId="0" xfId="0" applyFont="1"/>
    <xf numFmtId="0" fontId="0" fillId="0" borderId="0" xfId="0" applyNumberFormat="1" applyFont="1" applyFill="1" applyBorder="1" applyAlignment="1" applyProtection="1">
      <alignment horizontal="left" wrapText="1"/>
      <protection locked="0"/>
    </xf>
    <xf numFmtId="0" fontId="0" fillId="9" borderId="0" xfId="0" applyFont="1" applyFill="1" applyBorder="1" applyAlignment="1" applyProtection="1">
      <alignment wrapText="1"/>
    </xf>
    <xf numFmtId="0" fontId="0" fillId="9" borderId="0" xfId="0" applyFont="1" applyFill="1" applyProtection="1"/>
    <xf numFmtId="0" fontId="2" fillId="0" borderId="7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164" fontId="2" fillId="0" borderId="4" xfId="1" applyFont="1" applyFill="1" applyBorder="1" applyAlignment="1" applyProtection="1">
      <alignment horizontal="center" wrapText="1"/>
    </xf>
    <xf numFmtId="0" fontId="2" fillId="9" borderId="0" xfId="0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 wrapText="1"/>
    </xf>
    <xf numFmtId="0" fontId="0" fillId="9" borderId="0" xfId="0" applyFont="1" applyFill="1" applyBorder="1" applyAlignment="1" applyProtection="1">
      <alignment horizontal="center"/>
    </xf>
    <xf numFmtId="0" fontId="0" fillId="9" borderId="0" xfId="0" applyFont="1" applyFill="1" applyBorder="1" applyAlignment="1" applyProtection="1">
      <alignment horizontal="center" wrapText="1"/>
    </xf>
    <xf numFmtId="0" fontId="0" fillId="0" borderId="0" xfId="0" applyFill="1"/>
    <xf numFmtId="14" fontId="0" fillId="0" borderId="0" xfId="0" applyNumberFormat="1" applyFill="1"/>
    <xf numFmtId="1" fontId="0" fillId="0" borderId="0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/>
    <xf numFmtId="0" fontId="0" fillId="10" borderId="0" xfId="0" applyFill="1"/>
    <xf numFmtId="0" fontId="0" fillId="11" borderId="0" xfId="0" applyFont="1" applyFill="1" applyBorder="1" applyAlignment="1" applyProtection="1">
      <alignment wrapText="1"/>
    </xf>
    <xf numFmtId="0" fontId="0" fillId="12" borderId="0" xfId="0" applyFont="1" applyFill="1" applyBorder="1" applyAlignment="1" applyProtection="1">
      <alignment wrapText="1"/>
    </xf>
    <xf numFmtId="0" fontId="0" fillId="12" borderId="0" xfId="0" applyFont="1" applyFill="1" applyProtection="1"/>
    <xf numFmtId="0" fontId="0" fillId="13" borderId="0" xfId="0" applyFont="1" applyFill="1" applyBorder="1" applyAlignment="1" applyProtection="1">
      <alignment wrapText="1"/>
    </xf>
    <xf numFmtId="0" fontId="0" fillId="13" borderId="0" xfId="0" applyFont="1" applyFill="1" applyBorder="1" applyAlignment="1" applyProtection="1"/>
    <xf numFmtId="0" fontId="0" fillId="13" borderId="0" xfId="0" applyFont="1" applyFill="1" applyBorder="1" applyProtection="1"/>
    <xf numFmtId="0" fontId="0" fillId="13" borderId="0" xfId="0" applyFont="1" applyFill="1" applyProtection="1"/>
    <xf numFmtId="0" fontId="0" fillId="13" borderId="2" xfId="0" applyFont="1" applyFill="1" applyBorder="1" applyAlignment="1" applyProtection="1">
      <alignment wrapText="1"/>
    </xf>
    <xf numFmtId="0" fontId="3" fillId="13" borderId="4" xfId="0" applyFont="1" applyFill="1" applyBorder="1" applyAlignment="1" applyProtection="1">
      <alignment horizontal="center" vertical="center" wrapText="1"/>
    </xf>
    <xf numFmtId="0" fontId="0" fillId="13" borderId="9" xfId="0" applyFont="1" applyFill="1" applyBorder="1" applyProtection="1"/>
    <xf numFmtId="0" fontId="3" fillId="13" borderId="0" xfId="0" applyFont="1" applyFill="1" applyBorder="1" applyAlignment="1" applyProtection="1">
      <alignment wrapText="1"/>
    </xf>
    <xf numFmtId="49" fontId="8" fillId="0" borderId="7" xfId="0" applyNumberFormat="1" applyFont="1" applyFill="1" applyBorder="1" applyAlignment="1" applyProtection="1">
      <alignment vertical="center" wrapText="1"/>
    </xf>
    <xf numFmtId="0" fontId="11" fillId="14" borderId="7" xfId="0" applyFont="1" applyFill="1" applyBorder="1" applyAlignment="1" applyProtection="1">
      <alignment vertical="center" wrapText="1"/>
    </xf>
    <xf numFmtId="165" fontId="2" fillId="0" borderId="5" xfId="0" applyNumberFormat="1" applyFont="1" applyFill="1" applyBorder="1" applyAlignment="1" applyProtection="1">
      <alignment horizontal="center" wrapText="1"/>
    </xf>
    <xf numFmtId="0" fontId="0" fillId="9" borderId="0" xfId="0" applyFont="1" applyFill="1" applyBorder="1" applyAlignment="1" applyProtection="1">
      <alignment wrapText="1"/>
      <protection locked="0"/>
    </xf>
    <xf numFmtId="2" fontId="0" fillId="0" borderId="24" xfId="0" applyNumberFormat="1" applyFont="1" applyFill="1" applyBorder="1" applyAlignment="1" applyProtection="1">
      <alignment horizontal="right" wrapText="1"/>
      <protection locked="0"/>
    </xf>
    <xf numFmtId="2" fontId="0" fillId="0" borderId="2" xfId="0" applyNumberFormat="1" applyFont="1" applyFill="1" applyBorder="1" applyAlignment="1" applyProtection="1">
      <alignment horizontal="right" wrapText="1"/>
      <protection locked="0"/>
    </xf>
    <xf numFmtId="166" fontId="0" fillId="0" borderId="0" xfId="0" applyNumberFormat="1"/>
    <xf numFmtId="0" fontId="0" fillId="0" borderId="0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center" wrapText="1"/>
    </xf>
    <xf numFmtId="0" fontId="0" fillId="0" borderId="0" xfId="0"/>
    <xf numFmtId="0" fontId="0" fillId="0" borderId="9" xfId="0" applyFont="1" applyFill="1" applyBorder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vertical="center"/>
    </xf>
    <xf numFmtId="0" fontId="0" fillId="0" borderId="23" xfId="0" applyFont="1" applyFill="1" applyBorder="1" applyAlignment="1" applyProtection="1">
      <protection locked="0"/>
    </xf>
    <xf numFmtId="0" fontId="0" fillId="0" borderId="21" xfId="0" applyFont="1" applyFill="1" applyBorder="1" applyAlignment="1" applyProtection="1">
      <protection locked="0"/>
    </xf>
    <xf numFmtId="0" fontId="0" fillId="0" borderId="22" xfId="0" applyFont="1" applyFill="1" applyBorder="1" applyAlignment="1" applyProtection="1">
      <protection locked="0"/>
    </xf>
    <xf numFmtId="0" fontId="6" fillId="13" borderId="0" xfId="0" applyFont="1" applyFill="1" applyBorder="1" applyAlignment="1" applyProtection="1">
      <alignment horizontal="right" wrapText="1"/>
    </xf>
    <xf numFmtId="0" fontId="3" fillId="13" borderId="4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protection locked="0"/>
    </xf>
    <xf numFmtId="0" fontId="0" fillId="0" borderId="16" xfId="0" applyFont="1" applyFill="1" applyBorder="1" applyAlignment="1" applyProtection="1">
      <protection locked="0"/>
    </xf>
    <xf numFmtId="0" fontId="0" fillId="0" borderId="18" xfId="0" applyFont="1" applyFill="1" applyBorder="1" applyAlignment="1" applyProtection="1">
      <protection locked="0"/>
    </xf>
    <xf numFmtId="0" fontId="0" fillId="0" borderId="10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0" fontId="0" fillId="0" borderId="11" xfId="0" applyFont="1" applyFill="1" applyBorder="1" applyAlignment="1" applyProtection="1">
      <alignment vertical="center" wrapText="1"/>
      <protection locked="0"/>
    </xf>
    <xf numFmtId="0" fontId="11" fillId="14" borderId="3" xfId="0" applyFont="1" applyFill="1" applyBorder="1" applyAlignment="1" applyProtection="1">
      <alignment horizontal="center" vertical="center" wrapText="1"/>
    </xf>
    <xf numFmtId="0" fontId="11" fillId="14" borderId="4" xfId="0" applyFont="1" applyFill="1" applyBorder="1" applyAlignment="1" applyProtection="1">
      <alignment horizontal="center" vertical="center" wrapText="1"/>
    </xf>
    <xf numFmtId="0" fontId="11" fillId="14" borderId="5" xfId="0" applyFont="1" applyFill="1" applyBorder="1" applyAlignment="1" applyProtection="1">
      <alignment horizontal="center" vertical="center" wrapText="1"/>
    </xf>
    <xf numFmtId="0" fontId="12" fillId="14" borderId="3" xfId="0" applyFont="1" applyFill="1" applyBorder="1" applyAlignment="1" applyProtection="1">
      <alignment horizontal="left" vertical="center"/>
    </xf>
    <xf numFmtId="0" fontId="12" fillId="14" borderId="4" xfId="0" applyFont="1" applyFill="1" applyBorder="1" applyAlignment="1" applyProtection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wrapText="1"/>
      <protection locked="0"/>
    </xf>
    <xf numFmtId="0" fontId="0" fillId="0" borderId="15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center" wrapText="1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wrapText="1"/>
    </xf>
    <xf numFmtId="0" fontId="0" fillId="0" borderId="0" xfId="0" applyAlignment="1"/>
  </cellXfs>
  <cellStyles count="3">
    <cellStyle name="Currency" xfId="1" builtinId="4"/>
    <cellStyle name="Normal" xfId="0" builtinId="0"/>
    <cellStyle name="Normal 2" xfId="2" xr:uid="{C76D4ACE-EE6F-428B-AB11-E21AB87FB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5" dropStyle="combo" dx="26" fmlaLink="Lists!$F$25" fmlaRange="Lists!$H$3:$H$7" noThreeD="1" sel="4" val="0"/>
</file>

<file path=xl/ctrlProps/ctrlProp2.xml><?xml version="1.0" encoding="utf-8"?>
<formControlPr xmlns="http://schemas.microsoft.com/office/spreadsheetml/2009/9/main" objectType="Drop" dropLines="4" dropStyle="combo" dx="26" fmlaLink="Lists!$L$14" fmlaRange="Lists!$L$3:$L$6" noThreeD="1" sel="1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1285875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9D6F-2B5C-482C-8574-EBFB94A8BE14}">
  <sheetPr codeName="Sheet1">
    <tabColor theme="9" tint="0.39997558519241921"/>
    <pageSetUpPr fitToPage="1"/>
  </sheetPr>
  <dimension ref="A1:R62"/>
  <sheetViews>
    <sheetView tabSelected="1" zoomScale="115" zoomScaleNormal="115" workbookViewId="0">
      <selection activeCell="D9" sqref="D9:H9"/>
    </sheetView>
  </sheetViews>
  <sheetFormatPr defaultColWidth="0" defaultRowHeight="15" zeroHeight="1"/>
  <cols>
    <col min="1" max="1" width="8.85546875" style="21" customWidth="1"/>
    <col min="2" max="2" width="10" style="28" customWidth="1"/>
    <col min="3" max="3" width="19.28515625" style="29" customWidth="1"/>
    <col min="4" max="4" width="25.42578125" style="21" customWidth="1"/>
    <col min="5" max="5" width="10.5703125" style="21" hidden="1" customWidth="1"/>
    <col min="6" max="6" width="14.28515625" style="21" customWidth="1"/>
    <col min="7" max="7" width="2" style="21" hidden="1" customWidth="1"/>
    <col min="8" max="8" width="15.5703125" style="21" customWidth="1"/>
    <col min="9" max="9" width="8.85546875" style="21" customWidth="1"/>
    <col min="10" max="15" width="8.85546875" style="21" hidden="1" customWidth="1"/>
    <col min="16" max="18" width="0" style="21" hidden="1" customWidth="1"/>
    <col min="19" max="16384" width="8.85546875" style="21" hidden="1"/>
  </cols>
  <sheetData>
    <row r="1" spans="1:18" s="37" customFormat="1" ht="19.899999999999999" customHeight="1">
      <c r="A1" s="39"/>
      <c r="B1" s="40"/>
      <c r="C1" s="39"/>
      <c r="D1" s="39"/>
      <c r="E1" s="39"/>
      <c r="F1" s="39"/>
      <c r="G1" s="41"/>
      <c r="H1" s="41"/>
      <c r="I1" s="42"/>
      <c r="J1" s="38"/>
      <c r="K1" s="38"/>
      <c r="L1" s="38"/>
    </row>
    <row r="2" spans="1:18" s="37" customFormat="1" ht="19.899999999999999" customHeight="1" thickBot="1">
      <c r="A2" s="39"/>
      <c r="B2" s="40"/>
      <c r="C2" s="39"/>
      <c r="D2" s="39"/>
      <c r="E2" s="39"/>
      <c r="F2" s="39"/>
      <c r="G2" s="41"/>
      <c r="H2" s="41"/>
      <c r="I2" s="42"/>
      <c r="J2" s="38"/>
      <c r="K2" s="38"/>
      <c r="L2" s="38"/>
    </row>
    <row r="3" spans="1:18" ht="43.15" customHeight="1" thickBot="1">
      <c r="A3" s="39"/>
      <c r="B3" s="67" t="s">
        <v>0</v>
      </c>
      <c r="C3" s="68"/>
      <c r="D3" s="68"/>
      <c r="E3" s="68"/>
      <c r="F3" s="68"/>
      <c r="G3" s="68"/>
      <c r="H3" s="69"/>
      <c r="I3" s="42"/>
      <c r="J3" s="22"/>
      <c r="K3" s="22"/>
      <c r="L3" s="22"/>
      <c r="M3" s="22"/>
      <c r="N3" s="22"/>
    </row>
    <row r="4" spans="1:18" ht="43.15" customHeight="1" thickBot="1">
      <c r="A4" s="39"/>
      <c r="B4" s="83" t="s">
        <v>1</v>
      </c>
      <c r="C4" s="84"/>
      <c r="D4" s="84"/>
      <c r="E4" s="84"/>
      <c r="F4" s="84"/>
      <c r="G4" s="84"/>
      <c r="H4" s="85"/>
      <c r="I4" s="42"/>
      <c r="J4" s="22"/>
      <c r="K4" s="22"/>
      <c r="L4" s="22"/>
      <c r="M4" s="22"/>
      <c r="N4" s="22"/>
    </row>
    <row r="5" spans="1:18" ht="19.5" customHeight="1" thickBot="1">
      <c r="A5" s="39"/>
      <c r="B5" s="86" t="s">
        <v>2</v>
      </c>
      <c r="C5" s="87"/>
      <c r="D5" s="87"/>
      <c r="E5" s="87"/>
      <c r="F5" s="87"/>
      <c r="G5" s="87"/>
      <c r="H5" s="48"/>
      <c r="I5" s="42"/>
      <c r="J5" s="22"/>
      <c r="K5" s="22"/>
      <c r="L5" s="22"/>
      <c r="M5" s="22"/>
      <c r="N5" s="22"/>
    </row>
    <row r="6" spans="1:18" ht="19.5" customHeight="1" thickBot="1">
      <c r="A6" s="43"/>
      <c r="B6" s="88" t="s">
        <v>3</v>
      </c>
      <c r="C6" s="89"/>
      <c r="D6" s="89"/>
      <c r="E6" s="89"/>
      <c r="F6" s="89"/>
      <c r="G6" s="89"/>
      <c r="H6" s="47"/>
      <c r="I6" s="45"/>
      <c r="J6" s="22"/>
      <c r="K6" s="22"/>
      <c r="L6" s="22"/>
      <c r="M6" s="22"/>
      <c r="N6" s="22"/>
      <c r="O6" s="22"/>
      <c r="P6" s="22"/>
      <c r="Q6" s="22"/>
      <c r="R6" s="22"/>
    </row>
    <row r="7" spans="1:18" ht="19.899999999999999" customHeight="1" thickBot="1">
      <c r="A7" s="39"/>
      <c r="B7" s="44"/>
      <c r="C7" s="44"/>
      <c r="D7" s="44"/>
      <c r="E7" s="44"/>
      <c r="F7" s="44"/>
      <c r="G7" s="44"/>
      <c r="H7" s="44"/>
      <c r="I7" s="42"/>
      <c r="J7" s="22"/>
      <c r="K7" s="22"/>
      <c r="L7" s="22"/>
      <c r="M7" s="22"/>
      <c r="N7" s="22"/>
      <c r="O7" s="22"/>
      <c r="P7" s="22"/>
      <c r="Q7" s="22"/>
      <c r="R7" s="22"/>
    </row>
    <row r="8" spans="1:18" ht="18" customHeight="1" thickBot="1">
      <c r="A8" s="43"/>
      <c r="B8" s="74" t="s">
        <v>4</v>
      </c>
      <c r="C8" s="75"/>
      <c r="D8" s="75"/>
      <c r="E8" s="75"/>
      <c r="F8" s="75"/>
      <c r="G8" s="75"/>
      <c r="H8" s="76"/>
      <c r="I8" s="42"/>
      <c r="J8" s="22"/>
      <c r="K8" s="22"/>
      <c r="L8" s="22"/>
      <c r="M8" s="22"/>
      <c r="N8" s="22"/>
      <c r="O8" s="22"/>
      <c r="P8" s="22"/>
      <c r="Q8" s="22"/>
      <c r="R8" s="22"/>
    </row>
    <row r="9" spans="1:18" ht="16.149999999999999" customHeight="1">
      <c r="A9" s="43"/>
      <c r="B9" s="70" t="s">
        <v>5</v>
      </c>
      <c r="C9" s="71"/>
      <c r="D9" s="80"/>
      <c r="E9" s="81"/>
      <c r="F9" s="81"/>
      <c r="G9" s="81"/>
      <c r="H9" s="82"/>
      <c r="I9" s="42"/>
      <c r="J9" s="22"/>
      <c r="K9" s="22"/>
      <c r="L9" s="22"/>
      <c r="M9" s="22"/>
      <c r="N9" s="22"/>
      <c r="O9" s="22"/>
      <c r="P9" s="22"/>
      <c r="Q9" s="22"/>
      <c r="R9" s="22"/>
    </row>
    <row r="10" spans="1:18" ht="16.149999999999999" customHeight="1">
      <c r="A10" s="43"/>
      <c r="B10" s="72" t="s">
        <v>6</v>
      </c>
      <c r="C10" s="73"/>
      <c r="D10" s="77"/>
      <c r="E10" s="78"/>
      <c r="F10" s="78"/>
      <c r="G10" s="78"/>
      <c r="H10" s="79"/>
      <c r="I10" s="4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16.149999999999999" customHeight="1" thickBot="1">
      <c r="A11" s="43"/>
      <c r="B11" s="59" t="s">
        <v>7</v>
      </c>
      <c r="C11" s="59"/>
      <c r="D11" s="60"/>
      <c r="E11" s="61"/>
      <c r="F11" s="61"/>
      <c r="G11" s="61"/>
      <c r="H11" s="62"/>
      <c r="I11" s="4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16.149999999999999" customHeight="1" thickBot="1">
      <c r="A12" s="39"/>
      <c r="B12" s="64"/>
      <c r="C12" s="64"/>
      <c r="D12" s="64"/>
      <c r="E12" s="64"/>
      <c r="F12" s="64"/>
      <c r="G12" s="64"/>
      <c r="H12" s="64"/>
      <c r="I12" s="42"/>
      <c r="J12" s="22"/>
      <c r="K12" s="22"/>
      <c r="L12" s="22"/>
      <c r="M12" s="22"/>
      <c r="N12" s="22"/>
    </row>
    <row r="13" spans="1:18" ht="16.5" thickBot="1">
      <c r="A13" s="43"/>
      <c r="B13" s="93" t="s">
        <v>8</v>
      </c>
      <c r="C13" s="94"/>
      <c r="D13" s="94"/>
      <c r="E13" s="94"/>
      <c r="F13" s="94"/>
      <c r="G13" s="94"/>
      <c r="H13" s="95"/>
      <c r="I13" s="42"/>
      <c r="J13" s="22"/>
      <c r="K13" s="22"/>
      <c r="L13" s="22"/>
      <c r="M13" s="22"/>
      <c r="N13" s="22"/>
    </row>
    <row r="14" spans="1:18" ht="32.450000000000003" customHeight="1" thickBot="1">
      <c r="A14" s="43"/>
      <c r="B14" s="23" t="s">
        <v>9</v>
      </c>
      <c r="C14" s="66" t="s">
        <v>10</v>
      </c>
      <c r="D14" s="92"/>
      <c r="E14" s="92" t="s">
        <v>11</v>
      </c>
      <c r="F14" s="92"/>
      <c r="G14" s="92" t="s">
        <v>12</v>
      </c>
      <c r="H14" s="96"/>
      <c r="I14" s="39"/>
      <c r="K14" s="22"/>
      <c r="L14" s="22"/>
    </row>
    <row r="15" spans="1:18">
      <c r="A15" s="43"/>
      <c r="B15" s="24">
        <v>1</v>
      </c>
      <c r="C15" s="90"/>
      <c r="D15" s="91"/>
      <c r="E15" s="20"/>
      <c r="F15" s="32"/>
      <c r="G15" s="50"/>
      <c r="H15" s="51"/>
      <c r="I15" s="39"/>
      <c r="K15" s="22"/>
      <c r="L15" s="22"/>
    </row>
    <row r="16" spans="1:18" ht="15.75">
      <c r="A16" s="43"/>
      <c r="B16" s="24">
        <v>2</v>
      </c>
      <c r="C16" s="57"/>
      <c r="D16" s="58"/>
      <c r="E16" s="20"/>
      <c r="F16" s="32"/>
      <c r="G16" s="50"/>
      <c r="H16" s="52"/>
      <c r="I16" s="46"/>
      <c r="K16" s="22"/>
    </row>
    <row r="17" spans="1:11" ht="15.75">
      <c r="A17" s="43"/>
      <c r="B17" s="24">
        <v>3</v>
      </c>
      <c r="C17" s="57"/>
      <c r="D17" s="58"/>
      <c r="E17" s="20"/>
      <c r="F17" s="32"/>
      <c r="G17" s="50"/>
      <c r="H17" s="52"/>
      <c r="I17" s="46"/>
      <c r="K17" s="22"/>
    </row>
    <row r="18" spans="1:11" ht="15.75">
      <c r="A18" s="43"/>
      <c r="B18" s="24">
        <v>4</v>
      </c>
      <c r="C18" s="57"/>
      <c r="D18" s="58"/>
      <c r="E18" s="20"/>
      <c r="F18" s="32"/>
      <c r="G18" s="50"/>
      <c r="H18" s="52"/>
      <c r="I18" s="46"/>
      <c r="K18" s="22"/>
    </row>
    <row r="19" spans="1:11" ht="15.75">
      <c r="A19" s="43"/>
      <c r="B19" s="24">
        <v>5</v>
      </c>
      <c r="C19" s="57"/>
      <c r="D19" s="58"/>
      <c r="E19" s="20"/>
      <c r="F19" s="32"/>
      <c r="G19" s="50"/>
      <c r="H19" s="52"/>
      <c r="I19" s="46"/>
      <c r="K19" s="22"/>
    </row>
    <row r="20" spans="1:11" ht="15.75">
      <c r="A20" s="43"/>
      <c r="B20" s="24">
        <v>6</v>
      </c>
      <c r="C20" s="57"/>
      <c r="D20" s="58"/>
      <c r="E20" s="54"/>
      <c r="F20" s="32"/>
      <c r="G20" s="50"/>
      <c r="H20" s="52"/>
      <c r="I20" s="46"/>
      <c r="J20" s="22"/>
      <c r="K20" s="22"/>
    </row>
    <row r="21" spans="1:11" ht="15.75">
      <c r="A21" s="43"/>
      <c r="B21" s="24">
        <v>7</v>
      </c>
      <c r="C21" s="57"/>
      <c r="D21" s="58"/>
      <c r="E21" s="54"/>
      <c r="F21" s="32"/>
      <c r="G21" s="50"/>
      <c r="H21" s="52"/>
      <c r="I21" s="46"/>
      <c r="J21" s="22"/>
      <c r="K21" s="22"/>
    </row>
    <row r="22" spans="1:11" ht="15.75">
      <c r="A22" s="43"/>
      <c r="B22" s="24">
        <v>8</v>
      </c>
      <c r="C22" s="57"/>
      <c r="D22" s="58"/>
      <c r="E22" s="54"/>
      <c r="F22" s="32"/>
      <c r="G22" s="33"/>
      <c r="H22" s="52"/>
      <c r="I22" s="46"/>
      <c r="J22" s="22"/>
      <c r="K22" s="22"/>
    </row>
    <row r="23" spans="1:11" ht="15.75">
      <c r="A23" s="43"/>
      <c r="B23" s="24">
        <v>9</v>
      </c>
      <c r="C23" s="57"/>
      <c r="D23" s="58"/>
      <c r="E23" s="54"/>
      <c r="F23" s="32"/>
      <c r="G23" s="33"/>
      <c r="H23" s="52"/>
      <c r="I23" s="46"/>
      <c r="J23" s="22"/>
      <c r="K23" s="22"/>
    </row>
    <row r="24" spans="1:11" ht="15.75">
      <c r="A24" s="43"/>
      <c r="B24" s="24">
        <v>10</v>
      </c>
      <c r="C24" s="57"/>
      <c r="D24" s="58"/>
      <c r="E24" s="54"/>
      <c r="F24" s="32"/>
      <c r="G24" s="33"/>
      <c r="H24" s="52"/>
      <c r="I24" s="46"/>
      <c r="J24" s="22"/>
      <c r="K24" s="22"/>
    </row>
    <row r="25" spans="1:11" ht="15.75">
      <c r="A25" s="43"/>
      <c r="B25" s="24">
        <v>11</v>
      </c>
      <c r="C25" s="57"/>
      <c r="D25" s="58"/>
      <c r="E25" s="54"/>
      <c r="F25" s="32"/>
      <c r="G25" s="33"/>
      <c r="H25" s="52"/>
      <c r="I25" s="46"/>
      <c r="J25" s="22"/>
      <c r="K25" s="22"/>
    </row>
    <row r="26" spans="1:11" ht="15.75">
      <c r="A26" s="43"/>
      <c r="B26" s="24">
        <v>12</v>
      </c>
      <c r="C26" s="57"/>
      <c r="D26" s="58"/>
      <c r="E26" s="54"/>
      <c r="F26" s="32"/>
      <c r="G26" s="33"/>
      <c r="H26" s="52"/>
      <c r="I26" s="46"/>
      <c r="J26" s="22"/>
      <c r="K26" s="22"/>
    </row>
    <row r="27" spans="1:11" ht="15.75">
      <c r="A27" s="43"/>
      <c r="B27" s="24">
        <v>13</v>
      </c>
      <c r="C27" s="57"/>
      <c r="D27" s="58"/>
      <c r="E27" s="54"/>
      <c r="F27" s="32"/>
      <c r="G27" s="33"/>
      <c r="H27" s="52"/>
      <c r="I27" s="46"/>
      <c r="J27" s="22"/>
      <c r="K27" s="22"/>
    </row>
    <row r="28" spans="1:11" ht="15.75">
      <c r="A28" s="43"/>
      <c r="B28" s="24">
        <v>14</v>
      </c>
      <c r="C28" s="57"/>
      <c r="D28" s="58"/>
      <c r="E28" s="54"/>
      <c r="F28" s="32"/>
      <c r="G28" s="33"/>
      <c r="H28" s="52"/>
      <c r="I28" s="46"/>
      <c r="J28" s="22"/>
      <c r="K28" s="22"/>
    </row>
    <row r="29" spans="1:11" ht="15.75">
      <c r="A29" s="43"/>
      <c r="B29" s="24">
        <v>15</v>
      </c>
      <c r="C29" s="57"/>
      <c r="D29" s="58"/>
      <c r="E29" s="54"/>
      <c r="F29" s="32"/>
      <c r="G29" s="33"/>
      <c r="H29" s="52"/>
      <c r="I29" s="46"/>
      <c r="J29" s="22"/>
      <c r="K29" s="22"/>
    </row>
    <row r="30" spans="1:11" ht="15.75">
      <c r="A30" s="43"/>
      <c r="B30" s="24">
        <v>16</v>
      </c>
      <c r="C30" s="57"/>
      <c r="D30" s="58"/>
      <c r="E30" s="54"/>
      <c r="F30" s="32"/>
      <c r="G30" s="33"/>
      <c r="H30" s="52"/>
      <c r="I30" s="46"/>
      <c r="J30" s="22"/>
      <c r="K30" s="22"/>
    </row>
    <row r="31" spans="1:11" ht="15.75">
      <c r="A31" s="43"/>
      <c r="B31" s="24">
        <v>17</v>
      </c>
      <c r="C31" s="57"/>
      <c r="D31" s="58"/>
      <c r="E31" s="54"/>
      <c r="F31" s="32"/>
      <c r="G31" s="33"/>
      <c r="H31" s="52"/>
      <c r="I31" s="46"/>
      <c r="J31" s="22"/>
      <c r="K31" s="22"/>
    </row>
    <row r="32" spans="1:11" ht="15.75">
      <c r="A32" s="43"/>
      <c r="B32" s="24">
        <v>18</v>
      </c>
      <c r="C32" s="57"/>
      <c r="D32" s="58"/>
      <c r="E32" s="54"/>
      <c r="F32" s="32"/>
      <c r="G32" s="33"/>
      <c r="H32" s="52"/>
      <c r="I32" s="46"/>
      <c r="J32" s="22"/>
      <c r="K32" s="22"/>
    </row>
    <row r="33" spans="1:11" ht="15.75">
      <c r="A33" s="43"/>
      <c r="B33" s="24">
        <v>19</v>
      </c>
      <c r="C33" s="57"/>
      <c r="D33" s="58"/>
      <c r="E33" s="54"/>
      <c r="F33" s="32"/>
      <c r="G33" s="33"/>
      <c r="H33" s="52"/>
      <c r="I33" s="46"/>
      <c r="J33" s="22"/>
      <c r="K33" s="22"/>
    </row>
    <row r="34" spans="1:11" ht="15.75">
      <c r="A34" s="43"/>
      <c r="B34" s="24">
        <v>20</v>
      </c>
      <c r="C34" s="57"/>
      <c r="D34" s="58"/>
      <c r="E34" s="54"/>
      <c r="F34" s="32"/>
      <c r="G34" s="33"/>
      <c r="H34" s="52"/>
      <c r="I34" s="46"/>
      <c r="J34" s="22"/>
      <c r="K34" s="22"/>
    </row>
    <row r="35" spans="1:11" ht="15.75">
      <c r="A35" s="43"/>
      <c r="B35" s="24">
        <v>21</v>
      </c>
      <c r="C35" s="57"/>
      <c r="D35" s="58"/>
      <c r="E35" s="54"/>
      <c r="F35" s="32"/>
      <c r="G35" s="33"/>
      <c r="H35" s="52"/>
      <c r="I35" s="46"/>
      <c r="J35" s="22"/>
      <c r="K35" s="22"/>
    </row>
    <row r="36" spans="1:11" ht="15.75">
      <c r="A36" s="43"/>
      <c r="B36" s="24">
        <v>22</v>
      </c>
      <c r="C36" s="57"/>
      <c r="D36" s="58"/>
      <c r="E36" s="54"/>
      <c r="F36" s="32"/>
      <c r="G36" s="33"/>
      <c r="H36" s="52"/>
      <c r="I36" s="46"/>
      <c r="J36" s="22"/>
      <c r="K36" s="22"/>
    </row>
    <row r="37" spans="1:11" ht="15.75">
      <c r="A37" s="43"/>
      <c r="B37" s="24">
        <v>23</v>
      </c>
      <c r="C37" s="57"/>
      <c r="D37" s="58"/>
      <c r="E37" s="54"/>
      <c r="F37" s="32"/>
      <c r="G37" s="33"/>
      <c r="H37" s="52"/>
      <c r="I37" s="46"/>
      <c r="J37" s="22"/>
      <c r="K37" s="22"/>
    </row>
    <row r="38" spans="1:11" ht="15.75">
      <c r="A38" s="43"/>
      <c r="B38" s="24">
        <v>24</v>
      </c>
      <c r="C38" s="57"/>
      <c r="D38" s="58"/>
      <c r="E38" s="54"/>
      <c r="F38" s="32"/>
      <c r="G38" s="33"/>
      <c r="H38" s="52"/>
      <c r="I38" s="46"/>
      <c r="J38" s="22"/>
      <c r="K38" s="22"/>
    </row>
    <row r="39" spans="1:11" ht="15.75">
      <c r="A39" s="43"/>
      <c r="B39" s="24">
        <v>25</v>
      </c>
      <c r="C39" s="57"/>
      <c r="D39" s="58"/>
      <c r="E39" s="54"/>
      <c r="F39" s="32"/>
      <c r="G39" s="33"/>
      <c r="H39" s="52"/>
      <c r="I39" s="46"/>
      <c r="J39" s="22"/>
      <c r="K39" s="22"/>
    </row>
    <row r="40" spans="1:11" ht="15.75">
      <c r="A40" s="43"/>
      <c r="B40" s="24">
        <v>26</v>
      </c>
      <c r="C40" s="57"/>
      <c r="D40" s="58"/>
      <c r="E40" s="54"/>
      <c r="F40" s="32"/>
      <c r="G40" s="33"/>
      <c r="H40" s="52"/>
      <c r="I40" s="46"/>
      <c r="J40" s="22"/>
      <c r="K40" s="22"/>
    </row>
    <row r="41" spans="1:11" ht="15.75">
      <c r="A41" s="43"/>
      <c r="B41" s="24">
        <v>27</v>
      </c>
      <c r="C41" s="57"/>
      <c r="D41" s="58"/>
      <c r="E41" s="54"/>
      <c r="F41" s="32"/>
      <c r="G41" s="33"/>
      <c r="H41" s="52"/>
      <c r="I41" s="46"/>
      <c r="J41" s="22"/>
      <c r="K41" s="22"/>
    </row>
    <row r="42" spans="1:11" ht="15.75">
      <c r="A42" s="43"/>
      <c r="B42" s="24">
        <v>28</v>
      </c>
      <c r="C42" s="57"/>
      <c r="D42" s="58"/>
      <c r="E42" s="54"/>
      <c r="F42" s="32"/>
      <c r="G42" s="33"/>
      <c r="H42" s="52"/>
      <c r="I42" s="46"/>
      <c r="J42" s="22"/>
      <c r="K42" s="22"/>
    </row>
    <row r="43" spans="1:11" ht="15.75">
      <c r="A43" s="43"/>
      <c r="B43" s="24">
        <v>29</v>
      </c>
      <c r="C43" s="57"/>
      <c r="D43" s="58"/>
      <c r="E43" s="54"/>
      <c r="F43" s="32"/>
      <c r="G43" s="33"/>
      <c r="H43" s="52"/>
      <c r="I43" s="46"/>
      <c r="J43" s="22"/>
      <c r="K43" s="22"/>
    </row>
    <row r="44" spans="1:11" ht="15.75">
      <c r="A44" s="43"/>
      <c r="B44" s="24">
        <v>30</v>
      </c>
      <c r="C44" s="57"/>
      <c r="D44" s="58"/>
      <c r="E44" s="54"/>
      <c r="F44" s="32"/>
      <c r="G44" s="33"/>
      <c r="H44" s="52"/>
      <c r="I44" s="46"/>
      <c r="J44" s="22"/>
      <c r="K44" s="22"/>
    </row>
    <row r="45" spans="1:11" ht="15.75">
      <c r="A45" s="43"/>
      <c r="B45" s="24">
        <v>31</v>
      </c>
      <c r="C45" s="57"/>
      <c r="D45" s="58"/>
      <c r="E45" s="54"/>
      <c r="F45" s="32"/>
      <c r="G45" s="33"/>
      <c r="H45" s="52"/>
      <c r="I45" s="46"/>
      <c r="J45" s="22"/>
      <c r="K45" s="22"/>
    </row>
    <row r="46" spans="1:11" ht="15.75">
      <c r="A46" s="39"/>
      <c r="B46" s="24">
        <v>32</v>
      </c>
      <c r="C46" s="57"/>
      <c r="D46" s="58"/>
      <c r="E46" s="54"/>
      <c r="F46" s="32"/>
      <c r="G46" s="33"/>
      <c r="H46" s="52"/>
      <c r="I46" s="46"/>
      <c r="J46" s="22"/>
      <c r="K46" s="22"/>
    </row>
    <row r="47" spans="1:11" ht="15.75">
      <c r="A47" s="39"/>
      <c r="B47" s="24">
        <v>33</v>
      </c>
      <c r="C47" s="57"/>
      <c r="D47" s="58"/>
      <c r="E47" s="54"/>
      <c r="F47" s="32"/>
      <c r="G47" s="33"/>
      <c r="H47" s="52"/>
      <c r="I47" s="46"/>
      <c r="J47" s="22"/>
      <c r="K47" s="22"/>
    </row>
    <row r="48" spans="1:11" ht="15.75">
      <c r="A48" s="39"/>
      <c r="B48" s="24">
        <v>34</v>
      </c>
      <c r="C48" s="57"/>
      <c r="D48" s="58"/>
      <c r="E48" s="54"/>
      <c r="F48" s="32"/>
      <c r="G48" s="33"/>
      <c r="H48" s="52"/>
      <c r="I48" s="46"/>
      <c r="J48" s="22"/>
      <c r="K48" s="22"/>
    </row>
    <row r="49" spans="1:11" ht="15.75">
      <c r="A49" s="39"/>
      <c r="B49" s="24">
        <v>35</v>
      </c>
      <c r="C49" s="57"/>
      <c r="D49" s="58"/>
      <c r="E49" s="54"/>
      <c r="F49" s="32"/>
      <c r="G49" s="33"/>
      <c r="H49" s="52"/>
      <c r="I49" s="46"/>
      <c r="J49" s="22"/>
      <c r="K49" s="22"/>
    </row>
    <row r="50" spans="1:11" ht="15.75">
      <c r="A50" s="39"/>
      <c r="B50" s="24">
        <v>36</v>
      </c>
      <c r="C50" s="57"/>
      <c r="D50" s="58"/>
      <c r="E50" s="54"/>
      <c r="F50" s="32"/>
      <c r="G50" s="33"/>
      <c r="H50" s="52"/>
      <c r="I50" s="46"/>
      <c r="J50" s="22"/>
      <c r="K50" s="22"/>
    </row>
    <row r="51" spans="1:11" ht="15.75">
      <c r="A51" s="39"/>
      <c r="B51" s="24">
        <v>37</v>
      </c>
      <c r="C51" s="57"/>
      <c r="D51" s="58"/>
      <c r="E51" s="54"/>
      <c r="F51" s="32"/>
      <c r="G51" s="33"/>
      <c r="H51" s="52"/>
      <c r="I51" s="46"/>
      <c r="J51" s="22"/>
      <c r="K51" s="22"/>
    </row>
    <row r="52" spans="1:11" ht="15.75">
      <c r="A52" s="39"/>
      <c r="B52" s="24">
        <v>38</v>
      </c>
      <c r="C52" s="57"/>
      <c r="D52" s="58"/>
      <c r="E52" s="54"/>
      <c r="F52" s="32"/>
      <c r="G52" s="33"/>
      <c r="H52" s="52"/>
      <c r="I52" s="46"/>
      <c r="J52" s="22"/>
      <c r="K52" s="22"/>
    </row>
    <row r="53" spans="1:11" ht="15.75">
      <c r="A53" s="39"/>
      <c r="B53" s="24">
        <v>39</v>
      </c>
      <c r="C53" s="57"/>
      <c r="D53" s="58"/>
      <c r="E53" s="54"/>
      <c r="F53" s="32"/>
      <c r="G53" s="33"/>
      <c r="H53" s="52"/>
      <c r="I53" s="46"/>
      <c r="J53" s="22"/>
      <c r="K53" s="22"/>
    </row>
    <row r="54" spans="1:11" ht="16.5" thickBot="1">
      <c r="A54" s="39"/>
      <c r="B54" s="24">
        <v>40</v>
      </c>
      <c r="C54" s="57"/>
      <c r="D54" s="58"/>
      <c r="E54" s="54"/>
      <c r="F54" s="32"/>
      <c r="G54" s="33"/>
      <c r="H54" s="52"/>
      <c r="I54" s="46"/>
      <c r="J54" s="22"/>
      <c r="K54" s="22"/>
    </row>
    <row r="55" spans="1:11" ht="15.75" thickBot="1">
      <c r="A55" s="39"/>
      <c r="B55" s="23" t="s">
        <v>13</v>
      </c>
      <c r="C55" s="65" t="str">
        <f>_xlfn.CONCAT(COUNTA(C15:D54)," line(s)")</f>
        <v>0 line(s)</v>
      </c>
      <c r="D55" s="66"/>
      <c r="E55" s="55"/>
      <c r="F55" s="55"/>
      <c r="G55" s="25">
        <f>SUM(G15:G54)</f>
        <v>0</v>
      </c>
      <c r="H55" s="49">
        <f>SUM(H15:H54)</f>
        <v>0</v>
      </c>
      <c r="I55" s="39"/>
      <c r="J55" s="22"/>
      <c r="K55" s="22"/>
    </row>
    <row r="56" spans="1:11" s="36" customFormat="1" ht="15" customHeight="1">
      <c r="A56" s="39"/>
      <c r="B56" s="39"/>
      <c r="C56" s="39"/>
      <c r="D56" s="39"/>
      <c r="E56" s="39"/>
      <c r="F56" s="39"/>
      <c r="G56" s="39"/>
      <c r="H56" s="39"/>
      <c r="I56" s="39"/>
    </row>
    <row r="57" spans="1:11" ht="14.45" customHeight="1">
      <c r="A57" s="63" t="s">
        <v>14</v>
      </c>
      <c r="B57" s="63"/>
      <c r="C57" s="63"/>
      <c r="D57" s="63"/>
      <c r="E57" s="63"/>
      <c r="F57" s="63"/>
      <c r="G57" s="63"/>
      <c r="H57" s="63"/>
      <c r="I57" s="63"/>
    </row>
    <row r="58" spans="1:11" ht="14.45" hidden="1" customHeight="1">
      <c r="B58" s="26"/>
      <c r="C58" s="27"/>
    </row>
    <row r="59" spans="1:11" ht="14.45" hidden="1" customHeight="1">
      <c r="B59" s="26"/>
      <c r="C59" s="27"/>
    </row>
    <row r="60" spans="1:11" ht="14.45" hidden="1" customHeight="1">
      <c r="B60" s="26"/>
      <c r="C60" s="27"/>
    </row>
    <row r="61" spans="1:11" ht="12.6" hidden="1" customHeight="1">
      <c r="B61" s="26"/>
      <c r="C61" s="27"/>
    </row>
    <row r="62" spans="1:11" ht="17.45" hidden="1" customHeight="1">
      <c r="B62" s="26"/>
      <c r="C62" s="27"/>
    </row>
  </sheetData>
  <sheetProtection sheet="1" objects="1" scenarios="1"/>
  <mergeCells count="58">
    <mergeCell ref="B13:H13"/>
    <mergeCell ref="E14:F14"/>
    <mergeCell ref="G14:H14"/>
    <mergeCell ref="B3:H3"/>
    <mergeCell ref="B9:C9"/>
    <mergeCell ref="B10:C10"/>
    <mergeCell ref="B8:H8"/>
    <mergeCell ref="D10:H10"/>
    <mergeCell ref="D9:H9"/>
    <mergeCell ref="B4:H4"/>
    <mergeCell ref="B5:G5"/>
    <mergeCell ref="B6:G6"/>
    <mergeCell ref="C45:D45"/>
    <mergeCell ref="C48:D48"/>
    <mergeCell ref="C49:D49"/>
    <mergeCell ref="C55:D55"/>
    <mergeCell ref="C50:D50"/>
    <mergeCell ref="C51:D51"/>
    <mergeCell ref="C52:D52"/>
    <mergeCell ref="C53:D53"/>
    <mergeCell ref="C54:D54"/>
    <mergeCell ref="C35:D35"/>
    <mergeCell ref="C36:D36"/>
    <mergeCell ref="C37:D37"/>
    <mergeCell ref="C38:D38"/>
    <mergeCell ref="C39:D39"/>
    <mergeCell ref="A57:I57"/>
    <mergeCell ref="B12:H12"/>
    <mergeCell ref="C40:D40"/>
    <mergeCell ref="C41:D41"/>
    <mergeCell ref="C42:D42"/>
    <mergeCell ref="C32:D32"/>
    <mergeCell ref="C33:D33"/>
    <mergeCell ref="C34:D34"/>
    <mergeCell ref="C25:D25"/>
    <mergeCell ref="C26:D26"/>
    <mergeCell ref="C27:D27"/>
    <mergeCell ref="C28:D28"/>
    <mergeCell ref="C46:D46"/>
    <mergeCell ref="C47:D47"/>
    <mergeCell ref="C43:D43"/>
    <mergeCell ref="C44:D44"/>
    <mergeCell ref="C29:D29"/>
    <mergeCell ref="C20:D20"/>
    <mergeCell ref="C30:D30"/>
    <mergeCell ref="C31:D31"/>
    <mergeCell ref="B11:C11"/>
    <mergeCell ref="D11:H11"/>
    <mergeCell ref="C18:D18"/>
    <mergeCell ref="C19:D19"/>
    <mergeCell ref="C22:D22"/>
    <mergeCell ref="C23:D23"/>
    <mergeCell ref="C24:D24"/>
    <mergeCell ref="C21:D21"/>
    <mergeCell ref="C15:D15"/>
    <mergeCell ref="C16:D16"/>
    <mergeCell ref="C17:D17"/>
    <mergeCell ref="C14:D14"/>
  </mergeCells>
  <pageMargins left="0.25" right="0.25" top="0.75" bottom="0.75" header="0.3" footer="0.3"/>
  <pageSetup paperSize="9" scale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Drop Down 21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Drop Down 22">
              <controlPr defaultSize="0" autoLine="0" autoPict="0">
                <anchor moveWithCells="1">
                  <from>
                    <xdr:col>2</xdr:col>
                    <xdr:colOff>1285875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39FA-0203-4AB2-A749-286FBC5F393B}">
  <dimension ref="A1:B4"/>
  <sheetViews>
    <sheetView workbookViewId="0">
      <selection activeCell="B4" sqref="B4"/>
    </sheetView>
  </sheetViews>
  <sheetFormatPr defaultRowHeight="15"/>
  <cols>
    <col min="1" max="1" width="11.140625" customWidth="1"/>
    <col min="2" max="2" width="73.28515625" customWidth="1"/>
  </cols>
  <sheetData>
    <row r="1" spans="1:2">
      <c r="A1" s="56" t="s">
        <v>15</v>
      </c>
      <c r="B1" s="56"/>
    </row>
    <row r="2" spans="1:2">
      <c r="A2" s="53" t="s">
        <v>16</v>
      </c>
      <c r="B2" s="56" t="s">
        <v>17</v>
      </c>
    </row>
    <row r="3" spans="1:2">
      <c r="A3" s="53" t="s">
        <v>18</v>
      </c>
      <c r="B3" s="56" t="s">
        <v>19</v>
      </c>
    </row>
    <row r="4" spans="1:2">
      <c r="A4" s="56" t="s">
        <v>20</v>
      </c>
      <c r="B4" s="56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ABDA-2AF2-406E-9233-31EA84D228FB}">
  <sheetPr codeName="Sheet6">
    <tabColor rgb="FFFF0000"/>
  </sheetPr>
  <dimension ref="A1:Z44"/>
  <sheetViews>
    <sheetView workbookViewId="0">
      <selection activeCell="B3" sqref="B3"/>
    </sheetView>
  </sheetViews>
  <sheetFormatPr defaultRowHeight="15"/>
  <cols>
    <col min="2" max="2" width="8.28515625" customWidth="1"/>
    <col min="5" max="5" width="25.85546875" customWidth="1"/>
    <col min="8" max="8" width="26.5703125" customWidth="1"/>
    <col min="9" max="9" width="10.85546875" customWidth="1"/>
    <col min="11" max="11" width="13.42578125" customWidth="1"/>
    <col min="12" max="12" width="51.85546875" customWidth="1"/>
    <col min="13" max="13" width="18.140625" customWidth="1"/>
    <col min="14" max="14" width="15.85546875" customWidth="1"/>
    <col min="16" max="16" width="30.140625" customWidth="1"/>
    <col min="18" max="18" width="14.85546875" customWidth="1"/>
    <col min="19" max="19" width="10.28515625" customWidth="1"/>
    <col min="20" max="20" width="17.42578125" customWidth="1"/>
    <col min="22" max="22" width="12.85546875" customWidth="1"/>
    <col min="24" max="24" width="12.5703125" customWidth="1"/>
  </cols>
  <sheetData>
    <row r="1" spans="1:26" ht="30" customHeight="1">
      <c r="A1" s="19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6"/>
      <c r="S1" s="56"/>
      <c r="T1" s="56"/>
      <c r="U1" s="56"/>
      <c r="V1" s="56"/>
      <c r="W1" s="56"/>
      <c r="X1" s="97" t="s">
        <v>22</v>
      </c>
      <c r="Y1" s="97"/>
      <c r="Z1" s="56"/>
    </row>
    <row r="2" spans="1:26" ht="30">
      <c r="A2" s="56"/>
      <c r="B2" s="56"/>
      <c r="C2" s="56"/>
      <c r="D2" s="56"/>
      <c r="E2" s="56"/>
      <c r="F2" s="56"/>
      <c r="G2" s="56"/>
      <c r="H2" s="1" t="s">
        <v>23</v>
      </c>
      <c r="I2" s="5" t="s">
        <v>24</v>
      </c>
      <c r="J2" s="56"/>
      <c r="K2" s="56"/>
      <c r="L2" s="56" t="s">
        <v>25</v>
      </c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 t="s">
        <v>26</v>
      </c>
      <c r="Y2" s="56" t="s">
        <v>27</v>
      </c>
      <c r="Z2" s="56" t="s">
        <v>28</v>
      </c>
    </row>
    <row r="3" spans="1:26">
      <c r="A3" s="56" t="s">
        <v>29</v>
      </c>
      <c r="B3" s="56">
        <v>25</v>
      </c>
      <c r="C3" s="56"/>
      <c r="D3" s="56"/>
      <c r="E3" s="56"/>
      <c r="F3" s="56"/>
      <c r="G3" s="56">
        <v>1</v>
      </c>
      <c r="H3" s="2" t="s">
        <v>30</v>
      </c>
      <c r="I3" s="56" t="s">
        <v>31</v>
      </c>
      <c r="J3" s="56"/>
      <c r="K3" s="56">
        <v>1</v>
      </c>
      <c r="L3" s="56" t="s">
        <v>32</v>
      </c>
      <c r="M3" s="56" t="s">
        <v>32</v>
      </c>
      <c r="N3" s="56"/>
      <c r="O3" s="56"/>
      <c r="P3" s="56"/>
      <c r="Q3" s="56"/>
      <c r="R3" s="56"/>
      <c r="S3" s="56"/>
      <c r="T3" s="56"/>
      <c r="U3" s="56"/>
      <c r="V3" s="56"/>
      <c r="W3" s="56"/>
      <c r="X3" s="56">
        <v>1</v>
      </c>
      <c r="Y3" s="56" t="b">
        <v>0</v>
      </c>
      <c r="Z3" s="56">
        <f>IF(Y3=FALSE, 0, 1)</f>
        <v>0</v>
      </c>
    </row>
    <row r="4" spans="1:26">
      <c r="A4" s="56"/>
      <c r="B4" s="56"/>
      <c r="C4" s="56"/>
      <c r="D4" s="56"/>
      <c r="E4" s="56"/>
      <c r="F4" s="56"/>
      <c r="G4" s="56">
        <v>2</v>
      </c>
      <c r="H4" s="3" t="s">
        <v>33</v>
      </c>
      <c r="I4" s="4" t="s">
        <v>34</v>
      </c>
      <c r="J4" s="56"/>
      <c r="K4" s="56">
        <v>2</v>
      </c>
      <c r="L4" s="56" t="s">
        <v>35</v>
      </c>
      <c r="M4" s="56" t="s">
        <v>36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>
        <v>2</v>
      </c>
      <c r="Y4" s="56" t="b">
        <v>0</v>
      </c>
      <c r="Z4" s="56">
        <f t="shared" ref="Z4:Z42" si="0">IF(Y4=FALSE, 0, 1)</f>
        <v>0</v>
      </c>
    </row>
    <row r="5" spans="1:26">
      <c r="A5" s="56"/>
      <c r="B5" s="56"/>
      <c r="C5" s="56"/>
      <c r="D5" s="56"/>
      <c r="E5" s="56"/>
      <c r="F5" s="56"/>
      <c r="G5" s="56">
        <v>3</v>
      </c>
      <c r="H5" s="2" t="s">
        <v>37</v>
      </c>
      <c r="I5" s="4" t="s">
        <v>38</v>
      </c>
      <c r="J5" s="56"/>
      <c r="K5" s="56">
        <v>3</v>
      </c>
      <c r="L5" s="56" t="s">
        <v>39</v>
      </c>
      <c r="M5" s="56" t="s">
        <v>40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>
        <v>3</v>
      </c>
      <c r="Y5" s="56" t="b">
        <v>0</v>
      </c>
      <c r="Z5" s="56">
        <f t="shared" si="0"/>
        <v>0</v>
      </c>
    </row>
    <row r="6" spans="1:26">
      <c r="A6" s="56"/>
      <c r="B6" s="56"/>
      <c r="C6" s="56"/>
      <c r="D6" s="56"/>
      <c r="E6" s="56"/>
      <c r="F6" s="56"/>
      <c r="G6" s="56">
        <v>4</v>
      </c>
      <c r="H6" s="3" t="s">
        <v>41</v>
      </c>
      <c r="I6" s="4" t="s">
        <v>42</v>
      </c>
      <c r="J6" s="56"/>
      <c r="K6" s="56">
        <v>4</v>
      </c>
      <c r="L6" s="56" t="s">
        <v>43</v>
      </c>
      <c r="M6" s="56" t="s">
        <v>44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>
        <v>4</v>
      </c>
      <c r="Y6" s="56" t="b">
        <v>0</v>
      </c>
      <c r="Z6" s="56">
        <f t="shared" si="0"/>
        <v>0</v>
      </c>
    </row>
    <row r="7" spans="1:26">
      <c r="A7" s="56"/>
      <c r="B7" s="56"/>
      <c r="C7" s="56"/>
      <c r="D7" s="56"/>
      <c r="E7" s="56"/>
      <c r="F7" s="56"/>
      <c r="G7" s="56">
        <v>5</v>
      </c>
      <c r="H7" s="3" t="s">
        <v>45</v>
      </c>
      <c r="I7" s="4" t="s">
        <v>46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>
        <v>5</v>
      </c>
      <c r="Y7" s="56" t="b">
        <v>0</v>
      </c>
      <c r="Z7" s="56">
        <f t="shared" si="0"/>
        <v>0</v>
      </c>
    </row>
    <row r="8" spans="1:26">
      <c r="A8" s="56"/>
      <c r="B8" s="56"/>
      <c r="C8" s="56"/>
      <c r="D8" s="56"/>
      <c r="E8" s="56"/>
      <c r="F8" s="56"/>
      <c r="G8" s="56"/>
      <c r="H8" s="3"/>
      <c r="I8" s="4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>
        <v>6</v>
      </c>
      <c r="Y8" s="56" t="b">
        <v>0</v>
      </c>
      <c r="Z8" s="56">
        <f t="shared" si="0"/>
        <v>0</v>
      </c>
    </row>
    <row r="9" spans="1:26">
      <c r="A9" s="56"/>
      <c r="B9" s="56"/>
      <c r="C9" s="56"/>
      <c r="D9" s="56"/>
      <c r="E9" s="56"/>
      <c r="F9" s="56"/>
      <c r="G9" s="56"/>
      <c r="H9" s="2"/>
      <c r="I9" s="4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>
        <v>7</v>
      </c>
      <c r="Y9" s="56" t="b">
        <v>0</v>
      </c>
      <c r="Z9" s="56">
        <f t="shared" si="0"/>
        <v>0</v>
      </c>
    </row>
    <row r="10" spans="1:26">
      <c r="A10" s="56"/>
      <c r="B10" s="56"/>
      <c r="C10" s="56"/>
      <c r="D10" s="56"/>
      <c r="E10" s="56"/>
      <c r="F10" s="56"/>
      <c r="G10" s="56"/>
      <c r="H10" s="3"/>
      <c r="I10" s="4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>
        <v>8</v>
      </c>
      <c r="Y10" s="56" t="b">
        <v>0</v>
      </c>
      <c r="Z10" s="56">
        <f t="shared" si="0"/>
        <v>0</v>
      </c>
    </row>
    <row r="11" spans="1:26">
      <c r="A11" s="56"/>
      <c r="B11" s="56"/>
      <c r="C11" s="56"/>
      <c r="D11" s="56"/>
      <c r="E11" s="56"/>
      <c r="F11" s="56"/>
      <c r="G11" s="56"/>
      <c r="H11" s="56"/>
      <c r="I11" s="4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>
        <v>9</v>
      </c>
      <c r="Y11" s="56" t="b">
        <v>0</v>
      </c>
      <c r="Z11" s="56">
        <f t="shared" si="0"/>
        <v>0</v>
      </c>
    </row>
    <row r="12" spans="1:26">
      <c r="A12" s="56"/>
      <c r="B12" s="56"/>
      <c r="C12" s="56"/>
      <c r="D12" s="56"/>
      <c r="E12" s="56"/>
      <c r="F12" s="56"/>
      <c r="G12" s="56"/>
      <c r="H12" s="2"/>
      <c r="I12" s="4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>
        <v>10</v>
      </c>
      <c r="Y12" s="56" t="b">
        <v>0</v>
      </c>
      <c r="Z12" s="56">
        <f t="shared" si="0"/>
        <v>0</v>
      </c>
    </row>
    <row r="13" spans="1:26">
      <c r="A13" s="56"/>
      <c r="B13" s="56"/>
      <c r="C13" s="56"/>
      <c r="D13" s="56"/>
      <c r="E13" s="56"/>
      <c r="F13" s="56"/>
      <c r="G13" s="56"/>
      <c r="H13" s="56"/>
      <c r="I13" s="4"/>
      <c r="J13" s="56"/>
      <c r="K13" s="56"/>
      <c r="L13" s="56" t="s">
        <v>47</v>
      </c>
      <c r="M13" s="56" t="s">
        <v>28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>
        <v>11</v>
      </c>
      <c r="Y13" s="56" t="b">
        <v>0</v>
      </c>
      <c r="Z13" s="56">
        <f t="shared" si="0"/>
        <v>0</v>
      </c>
    </row>
    <row r="14" spans="1:26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>
        <v>1</v>
      </c>
      <c r="M14" s="56" t="str">
        <f>VLOOKUP(L14,K3:M6,3)</f>
        <v>P-Box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>
        <v>12</v>
      </c>
      <c r="Y14" s="56" t="b">
        <v>0</v>
      </c>
      <c r="Z14" s="56">
        <f t="shared" si="0"/>
        <v>0</v>
      </c>
    </row>
    <row r="15" spans="1:26">
      <c r="A15" s="56"/>
      <c r="B15" s="56"/>
      <c r="C15" s="56"/>
      <c r="D15" s="56"/>
      <c r="E15" s="10"/>
      <c r="F15" s="10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>
        <v>13</v>
      </c>
      <c r="Y15" s="56" t="b">
        <v>0</v>
      </c>
      <c r="Z15" s="56">
        <f t="shared" si="0"/>
        <v>0</v>
      </c>
    </row>
    <row r="16" spans="1:2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 t="s">
        <v>48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>
        <v>14</v>
      </c>
      <c r="Y16" s="56" t="b">
        <v>0</v>
      </c>
      <c r="Z16" s="56">
        <f t="shared" si="0"/>
        <v>0</v>
      </c>
    </row>
    <row r="17" spans="5:26">
      <c r="E17" s="56"/>
      <c r="F17" s="56"/>
      <c r="G17" s="56"/>
      <c r="H17" s="56"/>
      <c r="I17" s="56"/>
      <c r="J17" s="56"/>
      <c r="K17" s="56"/>
      <c r="L17" s="56" t="str">
        <f>CONCATENATE(M14,"/",B3,"/",'Personal Effects Form'!D9)</f>
        <v>P-Box/25/</v>
      </c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>
        <v>15</v>
      </c>
      <c r="Y17" s="56" t="b">
        <v>0</v>
      </c>
      <c r="Z17" s="56">
        <f t="shared" si="0"/>
        <v>0</v>
      </c>
    </row>
    <row r="18" spans="5:26"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>
        <v>16</v>
      </c>
      <c r="Y18" s="56" t="b">
        <v>0</v>
      </c>
      <c r="Z18" s="56">
        <f t="shared" si="0"/>
        <v>0</v>
      </c>
    </row>
    <row r="19" spans="5:26"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7"/>
      <c r="W19" s="56"/>
      <c r="X19" s="56">
        <v>17</v>
      </c>
      <c r="Y19" s="56" t="b">
        <v>0</v>
      </c>
      <c r="Z19" s="56">
        <f t="shared" si="0"/>
        <v>0</v>
      </c>
    </row>
    <row r="20" spans="5:26"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7"/>
      <c r="W20" s="56"/>
      <c r="X20" s="56">
        <v>18</v>
      </c>
      <c r="Y20" s="56" t="b">
        <v>0</v>
      </c>
      <c r="Z20" s="56">
        <f t="shared" si="0"/>
        <v>0</v>
      </c>
    </row>
    <row r="21" spans="5:26"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7"/>
      <c r="W21" s="56"/>
      <c r="X21" s="56">
        <v>19</v>
      </c>
      <c r="Y21" s="56" t="b">
        <v>0</v>
      </c>
      <c r="Z21" s="56">
        <f t="shared" si="0"/>
        <v>0</v>
      </c>
    </row>
    <row r="22" spans="5:26"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7"/>
      <c r="W22" s="56"/>
      <c r="X22" s="56">
        <v>20</v>
      </c>
      <c r="Y22" s="56" t="b">
        <v>0</v>
      </c>
      <c r="Z22" s="56">
        <f t="shared" si="0"/>
        <v>0</v>
      </c>
    </row>
    <row r="23" spans="5:26"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7"/>
      <c r="W23" s="56"/>
      <c r="X23" s="56">
        <v>21</v>
      </c>
      <c r="Y23" s="56" t="b">
        <v>0</v>
      </c>
      <c r="Z23" s="56">
        <f t="shared" si="0"/>
        <v>0</v>
      </c>
    </row>
    <row r="24" spans="5:26">
      <c r="E24" s="56"/>
      <c r="F24" s="56" t="s">
        <v>49</v>
      </c>
      <c r="G24" s="56" t="s">
        <v>50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7"/>
      <c r="W24" s="56"/>
      <c r="X24" s="56">
        <v>22</v>
      </c>
      <c r="Y24" s="56" t="b">
        <v>0</v>
      </c>
      <c r="Z24" s="56">
        <f t="shared" si="0"/>
        <v>0</v>
      </c>
    </row>
    <row r="25" spans="5:26">
      <c r="E25" s="56" t="s">
        <v>51</v>
      </c>
      <c r="F25" s="56">
        <v>4</v>
      </c>
      <c r="G25" s="56" t="str">
        <f>VLOOKUP(F25, G3:I7, 3)</f>
        <v>RO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7"/>
      <c r="W25" s="56"/>
      <c r="X25" s="56">
        <v>23</v>
      </c>
      <c r="Y25" s="56" t="b">
        <v>0</v>
      </c>
      <c r="Z25" s="56">
        <f t="shared" si="0"/>
        <v>0</v>
      </c>
    </row>
    <row r="26" spans="5:26">
      <c r="E26" s="56" t="s">
        <v>48</v>
      </c>
      <c r="F26" s="56" t="str">
        <f>IF('Personal Effects Form'!D9=0,"",CONCATENATE('Personal Effects Form'!D9, " P-Box "))</f>
        <v/>
      </c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7"/>
      <c r="W26" s="56"/>
      <c r="X26" s="56">
        <v>24</v>
      </c>
      <c r="Y26" s="56" t="b">
        <v>0</v>
      </c>
      <c r="Z26" s="56">
        <f t="shared" si="0"/>
        <v>0</v>
      </c>
    </row>
    <row r="27" spans="5:26"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7"/>
      <c r="W27" s="56"/>
      <c r="X27" s="56">
        <v>25</v>
      </c>
      <c r="Y27" s="56" t="b">
        <v>0</v>
      </c>
      <c r="Z27" s="56">
        <f t="shared" si="0"/>
        <v>0</v>
      </c>
    </row>
    <row r="28" spans="5:26"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7"/>
      <c r="W28" s="56"/>
      <c r="X28" s="56">
        <v>26</v>
      </c>
      <c r="Y28" s="56" t="b">
        <v>0</v>
      </c>
      <c r="Z28" s="56">
        <f t="shared" si="0"/>
        <v>0</v>
      </c>
    </row>
    <row r="29" spans="5:26"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>
        <v>27</v>
      </c>
      <c r="Y29" s="56" t="b">
        <v>0</v>
      </c>
      <c r="Z29" s="56">
        <f t="shared" si="0"/>
        <v>0</v>
      </c>
    </row>
    <row r="30" spans="5:26"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>
        <v>28</v>
      </c>
      <c r="Y30" s="56" t="b">
        <v>0</v>
      </c>
      <c r="Z30" s="56">
        <f t="shared" si="0"/>
        <v>0</v>
      </c>
    </row>
    <row r="31" spans="5:26"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>
        <v>29</v>
      </c>
      <c r="Y31" s="56" t="b">
        <v>0</v>
      </c>
      <c r="Z31" s="56">
        <f t="shared" si="0"/>
        <v>0</v>
      </c>
    </row>
    <row r="32" spans="5:26"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>
        <v>30</v>
      </c>
      <c r="Y32" s="56" t="b">
        <v>0</v>
      </c>
      <c r="Z32" s="56">
        <f t="shared" si="0"/>
        <v>0</v>
      </c>
    </row>
    <row r="33" spans="2:26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>
        <v>31</v>
      </c>
      <c r="Y33" s="56" t="b">
        <v>0</v>
      </c>
      <c r="Z33" s="56">
        <f t="shared" si="0"/>
        <v>0</v>
      </c>
    </row>
    <row r="34" spans="2:26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>
        <v>32</v>
      </c>
      <c r="Y34" s="56" t="b">
        <v>0</v>
      </c>
      <c r="Z34" s="56">
        <f t="shared" si="0"/>
        <v>0</v>
      </c>
    </row>
    <row r="35" spans="2:26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>
        <v>33</v>
      </c>
      <c r="Y35" s="56" t="b">
        <v>0</v>
      </c>
      <c r="Z35" s="56">
        <f t="shared" si="0"/>
        <v>0</v>
      </c>
    </row>
    <row r="36" spans="2:26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>
        <v>34</v>
      </c>
      <c r="Y36" s="56" t="b">
        <v>0</v>
      </c>
      <c r="Z36" s="56">
        <f t="shared" si="0"/>
        <v>0</v>
      </c>
    </row>
    <row r="37" spans="2:26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>
        <v>35</v>
      </c>
      <c r="Y37" s="56" t="b">
        <v>0</v>
      </c>
      <c r="Z37" s="56">
        <f t="shared" si="0"/>
        <v>0</v>
      </c>
    </row>
    <row r="38" spans="2:26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>
        <v>36</v>
      </c>
      <c r="Y38" s="56" t="b">
        <v>0</v>
      </c>
      <c r="Z38" s="56">
        <f t="shared" si="0"/>
        <v>0</v>
      </c>
    </row>
    <row r="39" spans="2:26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>
        <v>37</v>
      </c>
      <c r="Y39" s="56" t="b">
        <v>0</v>
      </c>
      <c r="Z39" s="56">
        <f t="shared" si="0"/>
        <v>0</v>
      </c>
    </row>
    <row r="40" spans="2:26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>
        <v>38</v>
      </c>
      <c r="Y40" s="56" t="b">
        <v>0</v>
      </c>
      <c r="Z40" s="56">
        <f t="shared" si="0"/>
        <v>0</v>
      </c>
    </row>
    <row r="41" spans="2:26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>
        <v>39</v>
      </c>
      <c r="Y41" s="56" t="b">
        <v>0</v>
      </c>
      <c r="Z41" s="56">
        <f t="shared" si="0"/>
        <v>0</v>
      </c>
    </row>
    <row r="42" spans="2:26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>
        <v>40</v>
      </c>
      <c r="Y42" s="56" t="b">
        <v>0</v>
      </c>
      <c r="Z42" s="56">
        <f t="shared" si="0"/>
        <v>0</v>
      </c>
    </row>
    <row r="44" spans="2:26">
      <c r="B44" s="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</sheetData>
  <mergeCells count="1">
    <mergeCell ref="X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40B6-702B-45C3-9526-7BFB16695E90}">
  <sheetPr codeName="Sheet2"/>
  <dimension ref="A1:CM44"/>
  <sheetViews>
    <sheetView topLeftCell="AK1" workbookViewId="0">
      <pane ySplit="3" topLeftCell="A4" activePane="bottomLeft" state="frozen"/>
      <selection pane="bottomLeft" activeCell="AK3" sqref="AK3"/>
    </sheetView>
  </sheetViews>
  <sheetFormatPr defaultRowHeight="15"/>
  <cols>
    <col min="1" max="1" width="16.140625" bestFit="1" customWidth="1"/>
    <col min="2" max="2" width="10.140625" bestFit="1" customWidth="1"/>
    <col min="3" max="3" width="24.7109375" customWidth="1"/>
    <col min="4" max="4" width="9.85546875" bestFit="1" customWidth="1"/>
    <col min="5" max="5" width="31.7109375" bestFit="1" customWidth="1"/>
    <col min="6" max="6" width="30.7109375" bestFit="1" customWidth="1"/>
    <col min="7" max="7" width="12.42578125" bestFit="1" customWidth="1"/>
    <col min="8" max="8" width="18.28515625" bestFit="1" customWidth="1"/>
    <col min="9" max="9" width="9.5703125" bestFit="1" customWidth="1"/>
    <col min="10" max="10" width="7.28515625" bestFit="1" customWidth="1"/>
    <col min="11" max="11" width="9.85546875" bestFit="1" customWidth="1"/>
    <col min="12" max="12" width="11" bestFit="1" customWidth="1"/>
    <col min="13" max="13" width="6.140625" bestFit="1" customWidth="1"/>
    <col min="14" max="14" width="25.5703125" bestFit="1" customWidth="1"/>
    <col min="15" max="15" width="21.28515625" bestFit="1" customWidth="1"/>
    <col min="16" max="16" width="8.5703125" bestFit="1" customWidth="1"/>
    <col min="17" max="17" width="6.28515625" bestFit="1" customWidth="1"/>
    <col min="18" max="18" width="38.85546875" bestFit="1" customWidth="1"/>
    <col min="19" max="19" width="19.140625" bestFit="1" customWidth="1"/>
    <col min="20" max="20" width="26" bestFit="1" customWidth="1"/>
    <col min="21" max="21" width="13.5703125" bestFit="1" customWidth="1"/>
    <col min="22" max="22" width="16.5703125" bestFit="1" customWidth="1"/>
    <col min="23" max="23" width="14.5703125" bestFit="1" customWidth="1"/>
    <col min="24" max="24" width="17.7109375" bestFit="1" customWidth="1"/>
    <col min="25" max="25" width="19.85546875" bestFit="1" customWidth="1"/>
    <col min="26" max="26" width="18.42578125" bestFit="1" customWidth="1"/>
    <col min="27" max="27" width="16.85546875" bestFit="1" customWidth="1"/>
    <col min="28" max="28" width="14.85546875" bestFit="1" customWidth="1"/>
    <col min="29" max="29" width="8.7109375" bestFit="1" customWidth="1"/>
    <col min="30" max="30" width="21.28515625" bestFit="1" customWidth="1"/>
    <col min="31" max="31" width="9.5703125" bestFit="1" customWidth="1"/>
    <col min="32" max="32" width="23.28515625" bestFit="1" customWidth="1"/>
    <col min="33" max="33" width="10.5703125" bestFit="1" customWidth="1"/>
    <col min="34" max="34" width="11" bestFit="1" customWidth="1"/>
    <col min="35" max="35" width="11.85546875" bestFit="1" customWidth="1"/>
    <col min="36" max="36" width="36.140625" bestFit="1" customWidth="1"/>
    <col min="37" max="37" width="17.42578125" bestFit="1" customWidth="1"/>
    <col min="38" max="38" width="18" bestFit="1" customWidth="1"/>
    <col min="39" max="39" width="14.28515625" bestFit="1" customWidth="1"/>
    <col min="40" max="40" width="11.140625" bestFit="1" customWidth="1"/>
    <col min="41" max="41" width="17.28515625" bestFit="1" customWidth="1"/>
    <col min="42" max="42" width="16.85546875" bestFit="1" customWidth="1"/>
    <col min="43" max="43" width="15.7109375" bestFit="1" customWidth="1"/>
    <col min="44" max="44" width="17.85546875" bestFit="1" customWidth="1"/>
    <col min="45" max="45" width="12.7109375" bestFit="1" customWidth="1"/>
    <col min="46" max="48" width="12.7109375" style="34" customWidth="1"/>
    <col min="49" max="49" width="11.140625" bestFit="1" customWidth="1"/>
    <col min="50" max="50" width="5.7109375" bestFit="1" customWidth="1"/>
    <col min="51" max="51" width="16.85546875" bestFit="1" customWidth="1"/>
    <col min="52" max="52" width="5.5703125" bestFit="1" customWidth="1"/>
    <col min="53" max="53" width="13.42578125" bestFit="1" customWidth="1"/>
    <col min="54" max="54" width="31.140625" bestFit="1" customWidth="1"/>
    <col min="55" max="55" width="9.28515625" bestFit="1" customWidth="1"/>
    <col min="56" max="56" width="20" bestFit="1" customWidth="1"/>
    <col min="57" max="57" width="17.7109375" bestFit="1" customWidth="1"/>
    <col min="58" max="58" width="11.85546875" bestFit="1" customWidth="1"/>
    <col min="59" max="59" width="16.5703125" bestFit="1" customWidth="1"/>
    <col min="60" max="60" width="19.28515625" bestFit="1" customWidth="1"/>
    <col min="61" max="61" width="24.28515625" bestFit="1" customWidth="1"/>
    <col min="62" max="62" width="5.5703125" bestFit="1" customWidth="1"/>
    <col min="63" max="63" width="22.42578125" bestFit="1" customWidth="1"/>
    <col min="64" max="64" width="36.7109375" bestFit="1" customWidth="1"/>
    <col min="65" max="65" width="19.5703125" style="8" bestFit="1" customWidth="1"/>
    <col min="66" max="66" width="20" bestFit="1" customWidth="1"/>
    <col min="67" max="67" width="26.7109375" customWidth="1"/>
    <col min="68" max="68" width="14.85546875" bestFit="1" customWidth="1"/>
    <col min="69" max="69" width="9.140625" bestFit="1" customWidth="1"/>
    <col min="70" max="70" width="12.140625" bestFit="1" customWidth="1"/>
    <col min="71" max="71" width="10.140625" bestFit="1" customWidth="1"/>
    <col min="72" max="72" width="9.5703125" bestFit="1" customWidth="1"/>
    <col min="73" max="73" width="15.5703125" bestFit="1" customWidth="1"/>
    <col min="74" max="74" width="15.140625" bestFit="1" customWidth="1"/>
    <col min="75" max="75" width="32.140625" bestFit="1" customWidth="1"/>
    <col min="76" max="76" width="14" bestFit="1" customWidth="1"/>
    <col min="77" max="77" width="9.5703125" bestFit="1" customWidth="1"/>
    <col min="78" max="78" width="16.28515625" bestFit="1" customWidth="1"/>
    <col min="79" max="79" width="14.140625" bestFit="1" customWidth="1"/>
    <col min="80" max="80" width="63.140625" bestFit="1" customWidth="1"/>
    <col min="81" max="81" width="15.5703125" bestFit="1" customWidth="1"/>
    <col min="82" max="82" width="9.7109375" bestFit="1" customWidth="1"/>
    <col min="83" max="83" width="13" bestFit="1" customWidth="1"/>
    <col min="84" max="84" width="10.7109375" bestFit="1" customWidth="1"/>
    <col min="85" max="85" width="10.42578125" bestFit="1" customWidth="1"/>
    <col min="86" max="86" width="16.5703125" bestFit="1" customWidth="1"/>
    <col min="87" max="87" width="15.7109375" bestFit="1" customWidth="1"/>
    <col min="88" max="88" width="33.7109375" bestFit="1" customWidth="1"/>
    <col min="89" max="89" width="26.7109375" bestFit="1" customWidth="1"/>
    <col min="90" max="90" width="14.7109375" bestFit="1" customWidth="1"/>
    <col min="91" max="91" width="10" bestFit="1" customWidth="1"/>
    <col min="92" max="92" width="11.7109375" bestFit="1" customWidth="1"/>
    <col min="93" max="93" width="10.28515625" bestFit="1" customWidth="1"/>
    <col min="94" max="94" width="16.85546875" bestFit="1" customWidth="1"/>
  </cols>
  <sheetData>
    <row r="1" spans="1:91" ht="30">
      <c r="A1" s="56" t="s">
        <v>52</v>
      </c>
      <c r="B1" s="56" t="s">
        <v>53</v>
      </c>
      <c r="C1" s="56" t="s">
        <v>48</v>
      </c>
      <c r="D1" s="56" t="s">
        <v>54</v>
      </c>
      <c r="E1" s="56" t="s">
        <v>55</v>
      </c>
      <c r="F1" s="56" t="s">
        <v>56</v>
      </c>
      <c r="G1" s="56" t="s">
        <v>23</v>
      </c>
      <c r="H1" s="56" t="s">
        <v>57</v>
      </c>
      <c r="I1" s="56" t="s">
        <v>11</v>
      </c>
      <c r="J1" s="56" t="s">
        <v>58</v>
      </c>
      <c r="K1" s="56" t="s">
        <v>59</v>
      </c>
      <c r="L1" s="56" t="s">
        <v>60</v>
      </c>
      <c r="M1" s="56" t="s">
        <v>61</v>
      </c>
      <c r="N1" s="56" t="s">
        <v>62</v>
      </c>
      <c r="O1" s="56" t="s">
        <v>63</v>
      </c>
      <c r="P1" s="56" t="s">
        <v>7</v>
      </c>
      <c r="Q1" s="56" t="s">
        <v>64</v>
      </c>
      <c r="R1" s="56" t="s">
        <v>65</v>
      </c>
      <c r="S1" s="56" t="s">
        <v>66</v>
      </c>
      <c r="T1" s="56" t="s">
        <v>67</v>
      </c>
      <c r="U1" s="56" t="s">
        <v>68</v>
      </c>
      <c r="V1" s="56" t="s">
        <v>69</v>
      </c>
      <c r="W1" s="56" t="s">
        <v>70</v>
      </c>
      <c r="X1" s="56" t="s">
        <v>71</v>
      </c>
      <c r="Y1" s="56" t="s">
        <v>72</v>
      </c>
      <c r="Z1" s="56" t="s">
        <v>73</v>
      </c>
      <c r="AA1" s="56" t="s">
        <v>74</v>
      </c>
      <c r="AB1" s="56" t="s">
        <v>75</v>
      </c>
      <c r="AC1" s="56" t="s">
        <v>76</v>
      </c>
      <c r="AD1" s="56" t="s">
        <v>77</v>
      </c>
      <c r="AE1" s="56" t="s">
        <v>78</v>
      </c>
      <c r="AF1" s="56" t="s">
        <v>79</v>
      </c>
      <c r="AG1" s="56" t="s">
        <v>80</v>
      </c>
      <c r="AH1" s="56" t="s">
        <v>81</v>
      </c>
      <c r="AI1" s="56" t="s">
        <v>82</v>
      </c>
      <c r="AJ1" s="56" t="s">
        <v>83</v>
      </c>
      <c r="AK1" s="56" t="s">
        <v>84</v>
      </c>
      <c r="AL1" s="56" t="s">
        <v>85</v>
      </c>
      <c r="AM1" s="56" t="s">
        <v>86</v>
      </c>
      <c r="AN1" s="56" t="s">
        <v>87</v>
      </c>
      <c r="AO1" s="56" t="s">
        <v>88</v>
      </c>
      <c r="AP1" s="56" t="s">
        <v>89</v>
      </c>
      <c r="AQ1" s="56" t="s">
        <v>90</v>
      </c>
      <c r="AR1" s="56" t="s">
        <v>91</v>
      </c>
      <c r="AS1" s="56" t="s">
        <v>92</v>
      </c>
      <c r="AT1" s="5" t="s">
        <v>93</v>
      </c>
      <c r="AU1" s="5" t="s">
        <v>94</v>
      </c>
      <c r="AV1" s="5" t="s">
        <v>95</v>
      </c>
      <c r="AW1" s="56" t="s">
        <v>96</v>
      </c>
      <c r="AX1" s="56" t="s">
        <v>97</v>
      </c>
      <c r="AY1" s="5" t="s">
        <v>98</v>
      </c>
      <c r="AZ1" s="5" t="s">
        <v>99</v>
      </c>
      <c r="BA1" s="5" t="s">
        <v>100</v>
      </c>
      <c r="BB1" s="5" t="s">
        <v>101</v>
      </c>
      <c r="BC1" s="56" t="s">
        <v>102</v>
      </c>
      <c r="BD1" s="56" t="s">
        <v>103</v>
      </c>
      <c r="BE1" s="56" t="s">
        <v>104</v>
      </c>
      <c r="BF1" s="56" t="s">
        <v>105</v>
      </c>
      <c r="BG1" s="56" t="s">
        <v>106</v>
      </c>
      <c r="BH1" s="56" t="s">
        <v>107</v>
      </c>
      <c r="BI1" s="56" t="s">
        <v>108</v>
      </c>
      <c r="BJ1" s="56" t="s">
        <v>109</v>
      </c>
      <c r="BK1" s="56" t="s">
        <v>110</v>
      </c>
      <c r="BL1" s="5" t="s">
        <v>111</v>
      </c>
      <c r="BM1" s="8" t="s">
        <v>112</v>
      </c>
      <c r="BN1" s="56" t="s">
        <v>113</v>
      </c>
      <c r="BO1" s="56" t="s">
        <v>48</v>
      </c>
      <c r="BP1" s="56" t="s">
        <v>114</v>
      </c>
      <c r="BQ1" s="56" t="s">
        <v>115</v>
      </c>
      <c r="BR1" s="56" t="s">
        <v>116</v>
      </c>
      <c r="BS1" s="56" t="s">
        <v>53</v>
      </c>
      <c r="BT1" s="56" t="s">
        <v>11</v>
      </c>
      <c r="BU1" s="56" t="s">
        <v>117</v>
      </c>
      <c r="BV1" s="56" t="s">
        <v>118</v>
      </c>
      <c r="BW1" s="56" t="s">
        <v>119</v>
      </c>
      <c r="BX1" s="56" t="s">
        <v>120</v>
      </c>
      <c r="BY1" s="56" t="s">
        <v>121</v>
      </c>
      <c r="BZ1" s="56" t="s">
        <v>122</v>
      </c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</row>
    <row r="2" spans="1:91">
      <c r="A2" s="14" t="s">
        <v>123</v>
      </c>
      <c r="B2" s="14" t="s">
        <v>124</v>
      </c>
      <c r="C2" s="16" t="s">
        <v>125</v>
      </c>
      <c r="D2" s="15" t="s">
        <v>126</v>
      </c>
      <c r="E2" s="16" t="s">
        <v>127</v>
      </c>
      <c r="F2" s="14" t="s">
        <v>128</v>
      </c>
      <c r="G2" s="16" t="s">
        <v>129</v>
      </c>
      <c r="H2" s="14" t="s">
        <v>130</v>
      </c>
      <c r="I2" s="14" t="s">
        <v>131</v>
      </c>
      <c r="J2" s="14" t="s">
        <v>132</v>
      </c>
      <c r="K2" s="14" t="s">
        <v>133</v>
      </c>
      <c r="L2" s="14" t="s">
        <v>134</v>
      </c>
      <c r="M2" s="14" t="s">
        <v>135</v>
      </c>
      <c r="N2" s="56" t="s">
        <v>136</v>
      </c>
      <c r="O2" s="15" t="s">
        <v>137</v>
      </c>
      <c r="P2" s="14" t="s">
        <v>138</v>
      </c>
      <c r="Q2" s="16" t="s">
        <v>139</v>
      </c>
      <c r="R2" s="15" t="s">
        <v>140</v>
      </c>
      <c r="S2" s="15" t="s">
        <v>141</v>
      </c>
      <c r="T2" s="15" t="s">
        <v>142</v>
      </c>
      <c r="U2" s="15" t="s">
        <v>143</v>
      </c>
      <c r="V2" s="15" t="s">
        <v>144</v>
      </c>
      <c r="W2" s="15" t="s">
        <v>145</v>
      </c>
      <c r="X2" s="15" t="s">
        <v>146</v>
      </c>
      <c r="Y2" s="15" t="s">
        <v>147</v>
      </c>
      <c r="Z2" s="15" t="s">
        <v>148</v>
      </c>
      <c r="AA2" s="15" t="s">
        <v>149</v>
      </c>
      <c r="AB2" s="15" t="s">
        <v>150</v>
      </c>
      <c r="AC2" s="15" t="s">
        <v>151</v>
      </c>
      <c r="AD2" s="15" t="s">
        <v>152</v>
      </c>
      <c r="AE2" s="15" t="s">
        <v>153</v>
      </c>
      <c r="AF2" s="15" t="s">
        <v>154</v>
      </c>
      <c r="AG2" s="15" t="s">
        <v>155</v>
      </c>
      <c r="AH2" s="15" t="s">
        <v>156</v>
      </c>
      <c r="AI2" s="14" t="s">
        <v>157</v>
      </c>
      <c r="AJ2" s="16" t="s">
        <v>158</v>
      </c>
      <c r="AK2" s="15" t="s">
        <v>159</v>
      </c>
      <c r="AL2" s="15" t="s">
        <v>160</v>
      </c>
      <c r="AM2" s="16" t="s">
        <v>161</v>
      </c>
      <c r="AN2" s="16" t="s">
        <v>162</v>
      </c>
      <c r="AO2" s="16" t="s">
        <v>163</v>
      </c>
      <c r="AP2" s="16" t="s">
        <v>164</v>
      </c>
      <c r="AQ2" s="15" t="s">
        <v>165</v>
      </c>
      <c r="AR2" s="16" t="s">
        <v>166</v>
      </c>
      <c r="AS2" s="14" t="s">
        <v>167</v>
      </c>
      <c r="AT2" s="56" t="s">
        <v>168</v>
      </c>
      <c r="AU2" s="56" t="s">
        <v>169</v>
      </c>
      <c r="AV2" s="56" t="s">
        <v>170</v>
      </c>
      <c r="AW2" s="56" t="s">
        <v>171</v>
      </c>
      <c r="AX2" s="56" t="s">
        <v>172</v>
      </c>
      <c r="AY2" s="56" t="s">
        <v>173</v>
      </c>
      <c r="AZ2" s="56" t="s">
        <v>174</v>
      </c>
      <c r="BA2" s="56" t="s">
        <v>175</v>
      </c>
      <c r="BB2" s="56" t="s">
        <v>176</v>
      </c>
      <c r="BC2" s="56" t="s">
        <v>177</v>
      </c>
      <c r="BD2" s="56" t="s">
        <v>178</v>
      </c>
      <c r="BE2" s="56" t="s">
        <v>179</v>
      </c>
      <c r="BF2" s="56" t="s">
        <v>180</v>
      </c>
      <c r="BG2" s="56" t="s">
        <v>181</v>
      </c>
      <c r="BH2" s="56" t="s">
        <v>182</v>
      </c>
      <c r="BI2" s="56" t="s">
        <v>183</v>
      </c>
      <c r="BJ2" s="56" t="s">
        <v>184</v>
      </c>
      <c r="BK2" s="56" t="s">
        <v>185</v>
      </c>
      <c r="BL2" s="56" t="s">
        <v>186</v>
      </c>
      <c r="BM2" s="8" t="s">
        <v>187</v>
      </c>
      <c r="BN2" s="56" t="s">
        <v>188</v>
      </c>
      <c r="BO2" s="56" t="s">
        <v>125</v>
      </c>
      <c r="BP2" s="56" t="s">
        <v>189</v>
      </c>
      <c r="BQ2" s="56" t="s">
        <v>190</v>
      </c>
      <c r="BR2" s="56" t="s">
        <v>191</v>
      </c>
      <c r="BS2" s="56" t="s">
        <v>124</v>
      </c>
      <c r="BT2" s="56" t="s">
        <v>131</v>
      </c>
      <c r="BU2" s="56" t="s">
        <v>192</v>
      </c>
      <c r="BV2" s="56" t="s">
        <v>193</v>
      </c>
      <c r="BW2" s="56" t="s">
        <v>194</v>
      </c>
      <c r="BX2" s="56" t="s">
        <v>195</v>
      </c>
      <c r="BY2" s="56" t="s">
        <v>196</v>
      </c>
      <c r="BZ2" s="56" t="s">
        <v>197</v>
      </c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</row>
    <row r="3" spans="1:91">
      <c r="A3" s="12">
        <v>710001623</v>
      </c>
      <c r="B3" s="12" t="s">
        <v>198</v>
      </c>
      <c r="C3" s="12" t="s">
        <v>199</v>
      </c>
      <c r="D3" s="12">
        <v>0</v>
      </c>
      <c r="E3" s="12" t="s">
        <v>200</v>
      </c>
      <c r="F3" s="12" t="s">
        <v>201</v>
      </c>
      <c r="G3" s="12" t="s">
        <v>31</v>
      </c>
      <c r="H3" s="12"/>
      <c r="I3" s="12">
        <v>9</v>
      </c>
      <c r="J3" s="12" t="s">
        <v>202</v>
      </c>
      <c r="K3" s="12">
        <v>449.27</v>
      </c>
      <c r="L3" s="12">
        <v>6</v>
      </c>
      <c r="M3" s="12"/>
      <c r="N3" s="12"/>
      <c r="O3" s="12">
        <v>1</v>
      </c>
      <c r="P3" s="12" t="s">
        <v>203</v>
      </c>
      <c r="Q3" s="12"/>
      <c r="R3" s="12" t="s">
        <v>204</v>
      </c>
      <c r="S3" s="12">
        <v>0</v>
      </c>
      <c r="T3" s="12"/>
      <c r="U3" s="12"/>
      <c r="V3" s="12"/>
      <c r="W3" s="12"/>
      <c r="X3" s="12"/>
      <c r="Y3" s="12"/>
      <c r="Z3" s="12"/>
      <c r="AA3" s="12"/>
      <c r="AB3" s="12"/>
      <c r="AC3" s="12">
        <v>0</v>
      </c>
      <c r="AD3" s="12"/>
      <c r="AE3" s="12"/>
      <c r="AF3" s="12"/>
      <c r="AG3" s="12"/>
      <c r="AH3" s="12"/>
      <c r="AI3" s="12"/>
      <c r="AJ3" s="12"/>
      <c r="AK3" s="12">
        <v>1</v>
      </c>
      <c r="AL3" s="12">
        <v>0</v>
      </c>
      <c r="AM3" s="12">
        <v>0</v>
      </c>
      <c r="AN3" s="12" t="s">
        <v>205</v>
      </c>
      <c r="AO3" s="12"/>
      <c r="AP3" s="12" t="s">
        <v>206</v>
      </c>
      <c r="AQ3" s="12"/>
      <c r="AR3" s="12" t="s">
        <v>207</v>
      </c>
      <c r="AS3" s="12"/>
      <c r="AT3" s="35"/>
      <c r="AU3" s="35"/>
      <c r="AV3" s="35"/>
      <c r="AW3" s="12">
        <v>0</v>
      </c>
      <c r="AX3" s="12">
        <v>0</v>
      </c>
      <c r="AY3" s="13">
        <v>0</v>
      </c>
      <c r="AZ3" s="13">
        <v>0</v>
      </c>
      <c r="BA3" s="13">
        <v>0</v>
      </c>
      <c r="BB3" s="13">
        <v>0</v>
      </c>
      <c r="BC3" s="12">
        <v>0</v>
      </c>
      <c r="BD3" s="12">
        <v>0</v>
      </c>
      <c r="BE3" s="12">
        <v>0</v>
      </c>
      <c r="BF3" s="12">
        <v>0</v>
      </c>
      <c r="BG3" s="12">
        <v>0</v>
      </c>
      <c r="BH3" s="12">
        <v>0</v>
      </c>
      <c r="BI3" s="12">
        <v>0</v>
      </c>
      <c r="BJ3" s="12">
        <v>1</v>
      </c>
      <c r="BK3" s="12"/>
      <c r="BL3" s="12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</row>
    <row r="4" spans="1:91">
      <c r="A4" s="30"/>
      <c r="B4" s="30"/>
      <c r="C4" s="30" t="str">
        <f>Lists!L17</f>
        <v>P-Box/25/</v>
      </c>
      <c r="D4" s="30">
        <v>1</v>
      </c>
      <c r="E4" s="30" t="str">
        <f>IF('Personal Effects Form'!D9=0, "", 'Personal Effects Form'!D9)</f>
        <v/>
      </c>
      <c r="F4" s="30"/>
      <c r="G4" s="30" t="str">
        <f>Lists!G25</f>
        <v>RO</v>
      </c>
      <c r="H4" s="30"/>
      <c r="I4" s="30"/>
      <c r="J4" s="30"/>
      <c r="K4" s="30"/>
      <c r="L4" s="30"/>
      <c r="M4" s="30"/>
      <c r="N4" s="30"/>
      <c r="O4" s="30">
        <v>1</v>
      </c>
      <c r="P4" s="30"/>
      <c r="Q4" s="30" t="str">
        <f>IF(Lists!G31=0, "", Lists!G31)</f>
        <v/>
      </c>
      <c r="R4" s="30" t="s">
        <v>204</v>
      </c>
      <c r="S4" s="30">
        <v>0</v>
      </c>
      <c r="T4" s="30"/>
      <c r="U4" s="30"/>
      <c r="V4" s="30"/>
      <c r="W4" s="30"/>
      <c r="X4" s="30"/>
      <c r="Y4" s="30"/>
      <c r="Z4" s="30"/>
      <c r="AA4" s="30"/>
      <c r="AB4" s="30"/>
      <c r="AC4" s="30">
        <v>0</v>
      </c>
      <c r="AD4" s="30"/>
      <c r="AE4" s="30"/>
      <c r="AF4" s="30"/>
      <c r="AG4" s="30"/>
      <c r="AH4" s="30"/>
      <c r="AI4" s="30"/>
      <c r="AJ4" s="30" t="str">
        <f>IF('Personal Effects Form'!D9=0, "", 'Personal Effects Form'!D9)</f>
        <v/>
      </c>
      <c r="AK4" s="30">
        <v>1</v>
      </c>
      <c r="AL4" s="30">
        <v>1</v>
      </c>
      <c r="AM4" s="30">
        <f>Lists!G28</f>
        <v>0</v>
      </c>
      <c r="AN4" s="30" t="s">
        <v>208</v>
      </c>
      <c r="AO4" s="30"/>
      <c r="AP4" s="30"/>
      <c r="AQ4" s="30">
        <f>Lists!B3</f>
        <v>25</v>
      </c>
      <c r="AR4" s="31">
        <v>46082</v>
      </c>
      <c r="AS4" s="30"/>
      <c r="AT4" s="30"/>
      <c r="AU4" s="30"/>
      <c r="AV4" s="30"/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30">
        <v>0</v>
      </c>
      <c r="BF4" s="30">
        <v>0</v>
      </c>
      <c r="BG4" s="30">
        <v>0</v>
      </c>
      <c r="BH4" s="30">
        <v>0</v>
      </c>
      <c r="BI4" s="30">
        <v>0</v>
      </c>
      <c r="BJ4" s="30">
        <v>1</v>
      </c>
      <c r="BK4" s="30"/>
      <c r="BL4" s="30"/>
      <c r="BN4" s="56"/>
      <c r="BO4" s="30" t="str">
        <f>IF('Personal Effects Form'!C15=0, "", 'Personal Effects Form'!C15)</f>
        <v/>
      </c>
      <c r="BP4" s="30"/>
      <c r="BQ4" s="18" t="str">
        <f>IF('Personal Effects Form'!H15=0, "", 'Personal Effects Form'!H15)</f>
        <v/>
      </c>
      <c r="BR4" s="30" t="str">
        <f>IF('Personal Effects Form'!C15&lt;&gt;"",'Personal Effects Form'!B15,"")</f>
        <v/>
      </c>
      <c r="BS4" s="30"/>
      <c r="BT4" s="30" t="str">
        <f>IF('Personal Effects Form'!F15=0, "", 'Personal Effects Form'!F15)</f>
        <v/>
      </c>
      <c r="BU4" s="30" t="str">
        <f>IF('Personal Effects Form'!C15=0,"",63090000)</f>
        <v/>
      </c>
      <c r="BV4" s="30" t="s">
        <v>209</v>
      </c>
      <c r="BW4" s="30">
        <v>0</v>
      </c>
      <c r="BX4" s="18" t="str">
        <f>IF('Personal Effects Form'!H15=0, "", 'Personal Effects Form'!H15)</f>
        <v/>
      </c>
      <c r="BY4" s="30"/>
      <c r="BZ4" s="30">
        <f>Lists!Z3</f>
        <v>0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</row>
    <row r="5" spans="1:91">
      <c r="A5" s="56"/>
      <c r="B5" s="56"/>
      <c r="C5" s="56"/>
      <c r="D5" s="56"/>
      <c r="E5" s="56"/>
      <c r="F5" s="56"/>
      <c r="G5" s="56"/>
      <c r="H5" s="9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10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11"/>
      <c r="AZ5" s="11"/>
      <c r="BA5" s="11"/>
      <c r="BB5" s="11"/>
      <c r="BC5" s="56"/>
      <c r="BD5" s="56"/>
      <c r="BE5" s="56"/>
      <c r="BF5" s="56"/>
      <c r="BG5" s="56"/>
      <c r="BH5" s="56"/>
      <c r="BI5" s="56"/>
      <c r="BJ5" s="56"/>
      <c r="BK5" s="56"/>
      <c r="BL5" s="5"/>
      <c r="BN5" s="56"/>
      <c r="BO5" s="30" t="str">
        <f>IF('Personal Effects Form'!C16=0, "", 'Personal Effects Form'!C16)</f>
        <v/>
      </c>
      <c r="BP5" s="30"/>
      <c r="BQ5" s="18" t="str">
        <f>IF('Personal Effects Form'!H16=0, "", 'Personal Effects Form'!H16)</f>
        <v/>
      </c>
      <c r="BR5" s="30" t="str">
        <f>IF('Personal Effects Form'!C16&lt;&gt;"",'Personal Effects Form'!B16,"")</f>
        <v/>
      </c>
      <c r="BS5" s="30"/>
      <c r="BT5" s="30" t="str">
        <f>IF('Personal Effects Form'!F16=0, "", 'Personal Effects Form'!F16)</f>
        <v/>
      </c>
      <c r="BU5" s="30" t="str">
        <f>IF('Personal Effects Form'!C16=0,"",63090000)</f>
        <v/>
      </c>
      <c r="BV5" s="30" t="s">
        <v>209</v>
      </c>
      <c r="BW5" s="30">
        <v>0</v>
      </c>
      <c r="BX5" s="18" t="str">
        <f>IF('Personal Effects Form'!H16=0, "", 'Personal Effects Form'!H16)</f>
        <v/>
      </c>
      <c r="BY5" s="30"/>
      <c r="BZ5" s="30">
        <f>Lists!Z4</f>
        <v>0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</row>
    <row r="6" spans="1:9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N6" s="56"/>
      <c r="BO6" s="30" t="str">
        <f>IF('Personal Effects Form'!C17=0, "", 'Personal Effects Form'!C17)</f>
        <v/>
      </c>
      <c r="BP6" s="30"/>
      <c r="BQ6" s="18" t="str">
        <f>IF('Personal Effects Form'!H17=0, "", 'Personal Effects Form'!H17)</f>
        <v/>
      </c>
      <c r="BR6" s="30" t="str">
        <f>IF('Personal Effects Form'!C17&lt;&gt;"",'Personal Effects Form'!B17,"")</f>
        <v/>
      </c>
      <c r="BS6" s="30"/>
      <c r="BT6" s="30" t="str">
        <f>IF('Personal Effects Form'!F17=0, "", 'Personal Effects Form'!F17)</f>
        <v/>
      </c>
      <c r="BU6" s="30" t="str">
        <f>IF('Personal Effects Form'!C17=0,"",63090000)</f>
        <v/>
      </c>
      <c r="BV6" s="30" t="s">
        <v>209</v>
      </c>
      <c r="BW6" s="30">
        <v>0</v>
      </c>
      <c r="BX6" s="18" t="str">
        <f>IF('Personal Effects Form'!H17=0, "", 'Personal Effects Form'!H17)</f>
        <v/>
      </c>
      <c r="BY6" s="30"/>
      <c r="BZ6" s="30">
        <f>Lists!Z5</f>
        <v>0</v>
      </c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</row>
    <row r="7" spans="1:9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N7" s="56"/>
      <c r="BO7" s="30" t="str">
        <f>IF('Personal Effects Form'!C18=0, "", 'Personal Effects Form'!C18)</f>
        <v/>
      </c>
      <c r="BP7" s="30"/>
      <c r="BQ7" s="18" t="str">
        <f>IF('Personal Effects Form'!H18=0, "", 'Personal Effects Form'!H18)</f>
        <v/>
      </c>
      <c r="BR7" s="30" t="str">
        <f>IF('Personal Effects Form'!C18&lt;&gt;"",'Personal Effects Form'!B18,"")</f>
        <v/>
      </c>
      <c r="BS7" s="30"/>
      <c r="BT7" s="30" t="str">
        <f>IF('Personal Effects Form'!F18=0, "", 'Personal Effects Form'!F18)</f>
        <v/>
      </c>
      <c r="BU7" s="30" t="str">
        <f>IF('Personal Effects Form'!C18=0,"",63090000)</f>
        <v/>
      </c>
      <c r="BV7" s="30" t="s">
        <v>209</v>
      </c>
      <c r="BW7" s="30">
        <v>0</v>
      </c>
      <c r="BX7" s="18" t="str">
        <f>IF('Personal Effects Form'!H18=0, "", 'Personal Effects Form'!H18)</f>
        <v/>
      </c>
      <c r="BY7" s="30"/>
      <c r="BZ7" s="30">
        <f>Lists!Z6</f>
        <v>0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</row>
    <row r="8" spans="1:9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N8" s="56"/>
      <c r="BO8" s="30" t="str">
        <f>IF('Personal Effects Form'!C19=0, "", 'Personal Effects Form'!C19)</f>
        <v/>
      </c>
      <c r="BP8" s="30"/>
      <c r="BQ8" s="18" t="str">
        <f>IF('Personal Effects Form'!H19=0, "", 'Personal Effects Form'!H19)</f>
        <v/>
      </c>
      <c r="BR8" s="30" t="str">
        <f>IF('Personal Effects Form'!C19&lt;&gt;"",'Personal Effects Form'!B19,"")</f>
        <v/>
      </c>
      <c r="BS8" s="30"/>
      <c r="BT8" s="30" t="str">
        <f>IF('Personal Effects Form'!F19=0, "", 'Personal Effects Form'!F19)</f>
        <v/>
      </c>
      <c r="BU8" s="30" t="str">
        <f>IF('Personal Effects Form'!C19=0,"",63090000)</f>
        <v/>
      </c>
      <c r="BV8" s="30" t="s">
        <v>209</v>
      </c>
      <c r="BW8" s="30">
        <v>0</v>
      </c>
      <c r="BX8" s="18" t="str">
        <f>IF('Personal Effects Form'!H19=0, "", 'Personal Effects Form'!H19)</f>
        <v/>
      </c>
      <c r="BY8" s="30"/>
      <c r="BZ8" s="30">
        <f>Lists!Z7</f>
        <v>0</v>
      </c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</row>
    <row r="9" spans="1:9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N9" s="56"/>
      <c r="BO9" s="30" t="str">
        <f>IF('Personal Effects Form'!C20=0, "", 'Personal Effects Form'!C20)</f>
        <v/>
      </c>
      <c r="BP9" s="30"/>
      <c r="BQ9" s="18" t="str">
        <f>IF('Personal Effects Form'!H20=0, "", 'Personal Effects Form'!H20)</f>
        <v/>
      </c>
      <c r="BR9" s="30" t="str">
        <f>IF('Personal Effects Form'!C20&lt;&gt;"",'Personal Effects Form'!B20,"")</f>
        <v/>
      </c>
      <c r="BS9" s="30"/>
      <c r="BT9" s="30" t="str">
        <f>IF('Personal Effects Form'!F20=0, "", 'Personal Effects Form'!F20)</f>
        <v/>
      </c>
      <c r="BU9" s="30" t="str">
        <f>IF('Personal Effects Form'!C20=0,"",63090000)</f>
        <v/>
      </c>
      <c r="BV9" s="30" t="s">
        <v>209</v>
      </c>
      <c r="BW9" s="30">
        <v>0</v>
      </c>
      <c r="BX9" s="18" t="str">
        <f>IF('Personal Effects Form'!H20=0, "", 'Personal Effects Form'!H20)</f>
        <v/>
      </c>
      <c r="BY9" s="30"/>
      <c r="BZ9" s="30">
        <f>Lists!Z8</f>
        <v>0</v>
      </c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</row>
    <row r="10" spans="1:9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N10" s="56"/>
      <c r="BO10" s="30" t="str">
        <f>IF('Personal Effects Form'!C21=0, "", 'Personal Effects Form'!C21)</f>
        <v/>
      </c>
      <c r="BP10" s="30"/>
      <c r="BQ10" s="18" t="str">
        <f>IF('Personal Effects Form'!H21=0, "", 'Personal Effects Form'!H21)</f>
        <v/>
      </c>
      <c r="BR10" s="30" t="str">
        <f>IF('Personal Effects Form'!C21&lt;&gt;"",'Personal Effects Form'!B21,"")</f>
        <v/>
      </c>
      <c r="BS10" s="30"/>
      <c r="BT10" s="30" t="str">
        <f>IF('Personal Effects Form'!F21=0, "", 'Personal Effects Form'!F21)</f>
        <v/>
      </c>
      <c r="BU10" s="30" t="str">
        <f>IF('Personal Effects Form'!C21=0,"",63090000)</f>
        <v/>
      </c>
      <c r="BV10" s="30" t="s">
        <v>209</v>
      </c>
      <c r="BW10" s="30">
        <v>0</v>
      </c>
      <c r="BX10" s="18" t="str">
        <f>IF('Personal Effects Form'!H21=0, "", 'Personal Effects Form'!H21)</f>
        <v/>
      </c>
      <c r="BY10" s="30"/>
      <c r="BZ10" s="30">
        <f>Lists!Z9</f>
        <v>0</v>
      </c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</row>
    <row r="11" spans="1:9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N11" s="56"/>
      <c r="BO11" s="30" t="str">
        <f>IF('Personal Effects Form'!C22=0, "", 'Personal Effects Form'!C22)</f>
        <v/>
      </c>
      <c r="BP11" s="30"/>
      <c r="BQ11" s="18" t="str">
        <f>IF('Personal Effects Form'!H22=0, "", 'Personal Effects Form'!H22)</f>
        <v/>
      </c>
      <c r="BR11" s="30" t="str">
        <f>IF('Personal Effects Form'!C22&lt;&gt;"",'Personal Effects Form'!B22,"")</f>
        <v/>
      </c>
      <c r="BS11" s="30"/>
      <c r="BT11" s="30" t="str">
        <f>IF('Personal Effects Form'!F22=0, "", 'Personal Effects Form'!F22)</f>
        <v/>
      </c>
      <c r="BU11" s="30" t="str">
        <f>IF('Personal Effects Form'!C22=0,"",63090000)</f>
        <v/>
      </c>
      <c r="BV11" s="30" t="s">
        <v>209</v>
      </c>
      <c r="BW11" s="30">
        <v>0</v>
      </c>
      <c r="BX11" s="18" t="str">
        <f>IF('Personal Effects Form'!H22=0, "", 'Personal Effects Form'!H22)</f>
        <v/>
      </c>
      <c r="BY11" s="30"/>
      <c r="BZ11" s="30">
        <f>Lists!Z10</f>
        <v>0</v>
      </c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</row>
    <row r="12" spans="1:9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N12" s="56"/>
      <c r="BO12" s="30" t="str">
        <f>IF('Personal Effects Form'!C23=0, "", 'Personal Effects Form'!C23)</f>
        <v/>
      </c>
      <c r="BP12" s="30"/>
      <c r="BQ12" s="18" t="str">
        <f>IF('Personal Effects Form'!H23=0, "", 'Personal Effects Form'!H23)</f>
        <v/>
      </c>
      <c r="BR12" s="30" t="str">
        <f>IF('Personal Effects Form'!C23&lt;&gt;"",'Personal Effects Form'!B23,"")</f>
        <v/>
      </c>
      <c r="BS12" s="30"/>
      <c r="BT12" s="30" t="str">
        <f>IF('Personal Effects Form'!F23=0, "", 'Personal Effects Form'!F23)</f>
        <v/>
      </c>
      <c r="BU12" s="30" t="str">
        <f>IF('Personal Effects Form'!C23=0,"",63090000)</f>
        <v/>
      </c>
      <c r="BV12" s="30" t="s">
        <v>209</v>
      </c>
      <c r="BW12" s="30">
        <v>0</v>
      </c>
      <c r="BX12" s="18" t="str">
        <f>IF('Personal Effects Form'!H23=0, "", 'Personal Effects Form'!H23)</f>
        <v/>
      </c>
      <c r="BY12" s="30"/>
      <c r="BZ12" s="30">
        <f>Lists!Z11</f>
        <v>0</v>
      </c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</row>
    <row r="13" spans="1:9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N13" s="56"/>
      <c r="BO13" s="30" t="str">
        <f>IF('Personal Effects Form'!C24=0, "", 'Personal Effects Form'!C24)</f>
        <v/>
      </c>
      <c r="BP13" s="30"/>
      <c r="BQ13" s="18" t="str">
        <f>IF('Personal Effects Form'!H24=0, "", 'Personal Effects Form'!H24)</f>
        <v/>
      </c>
      <c r="BR13" s="30" t="str">
        <f>IF('Personal Effects Form'!C24&lt;&gt;"",'Personal Effects Form'!B24,"")</f>
        <v/>
      </c>
      <c r="BS13" s="30"/>
      <c r="BT13" s="30" t="str">
        <f>IF('Personal Effects Form'!F24=0, "", 'Personal Effects Form'!F24)</f>
        <v/>
      </c>
      <c r="BU13" s="30" t="str">
        <f>IF('Personal Effects Form'!C24=0,"",63090000)</f>
        <v/>
      </c>
      <c r="BV13" s="30" t="s">
        <v>209</v>
      </c>
      <c r="BW13" s="30">
        <v>0</v>
      </c>
      <c r="BX13" s="18" t="str">
        <f>IF('Personal Effects Form'!H24=0, "", 'Personal Effects Form'!H24)</f>
        <v/>
      </c>
      <c r="BY13" s="30"/>
      <c r="BZ13" s="30">
        <f>Lists!Z12</f>
        <v>0</v>
      </c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</row>
    <row r="14" spans="1:9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N14" s="56"/>
      <c r="BO14" s="30" t="str">
        <f>IF('Personal Effects Form'!C25=0, "", 'Personal Effects Form'!C25)</f>
        <v/>
      </c>
      <c r="BP14" s="30"/>
      <c r="BQ14" s="18" t="str">
        <f>IF('Personal Effects Form'!H25=0, "", 'Personal Effects Form'!H25)</f>
        <v/>
      </c>
      <c r="BR14" s="30" t="str">
        <f>IF('Personal Effects Form'!C25&lt;&gt;"",'Personal Effects Form'!B25,"")</f>
        <v/>
      </c>
      <c r="BS14" s="30"/>
      <c r="BT14" s="30" t="str">
        <f>IF('Personal Effects Form'!F25=0, "", 'Personal Effects Form'!F25)</f>
        <v/>
      </c>
      <c r="BU14" s="30" t="str">
        <f>IF('Personal Effects Form'!C25=0,"",63090000)</f>
        <v/>
      </c>
      <c r="BV14" s="30" t="s">
        <v>209</v>
      </c>
      <c r="BW14" s="30">
        <v>0</v>
      </c>
      <c r="BX14" s="18" t="str">
        <f>IF('Personal Effects Form'!H25=0, "", 'Personal Effects Form'!H25)</f>
        <v/>
      </c>
      <c r="BY14" s="30"/>
      <c r="BZ14" s="30">
        <f>Lists!Z13</f>
        <v>0</v>
      </c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</row>
    <row r="15" spans="1:9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N15" s="56"/>
      <c r="BO15" s="30" t="str">
        <f>IF('Personal Effects Form'!C26=0, "", 'Personal Effects Form'!C26)</f>
        <v/>
      </c>
      <c r="BP15" s="30"/>
      <c r="BQ15" s="18" t="str">
        <f>IF('Personal Effects Form'!H26=0, "", 'Personal Effects Form'!H26)</f>
        <v/>
      </c>
      <c r="BR15" s="30" t="str">
        <f>IF('Personal Effects Form'!C26&lt;&gt;"",'Personal Effects Form'!B26,"")</f>
        <v/>
      </c>
      <c r="BS15" s="30"/>
      <c r="BT15" s="30" t="str">
        <f>IF('Personal Effects Form'!F26=0, "", 'Personal Effects Form'!F26)</f>
        <v/>
      </c>
      <c r="BU15" s="30" t="str">
        <f>IF('Personal Effects Form'!C26=0,"",63090000)</f>
        <v/>
      </c>
      <c r="BV15" s="30" t="s">
        <v>209</v>
      </c>
      <c r="BW15" s="30">
        <v>0</v>
      </c>
      <c r="BX15" s="18" t="str">
        <f>IF('Personal Effects Form'!H26=0, "", 'Personal Effects Form'!H26)</f>
        <v/>
      </c>
      <c r="BY15" s="30"/>
      <c r="BZ15" s="30">
        <f>Lists!Z14</f>
        <v>0</v>
      </c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</row>
    <row r="16" spans="1:9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N16" s="56"/>
      <c r="BO16" s="30" t="str">
        <f>IF('Personal Effects Form'!C27=0, "", 'Personal Effects Form'!C27)</f>
        <v/>
      </c>
      <c r="BP16" s="30"/>
      <c r="BQ16" s="18" t="str">
        <f>IF('Personal Effects Form'!H27=0, "", 'Personal Effects Form'!H27)</f>
        <v/>
      </c>
      <c r="BR16" s="30" t="str">
        <f>IF('Personal Effects Form'!C27&lt;&gt;"",'Personal Effects Form'!B27,"")</f>
        <v/>
      </c>
      <c r="BS16" s="30"/>
      <c r="BT16" s="30" t="str">
        <f>IF('Personal Effects Form'!F27=0, "", 'Personal Effects Form'!F27)</f>
        <v/>
      </c>
      <c r="BU16" s="30" t="str">
        <f>IF('Personal Effects Form'!C27=0,"",63090000)</f>
        <v/>
      </c>
      <c r="BV16" s="30" t="s">
        <v>209</v>
      </c>
      <c r="BW16" s="30">
        <v>0</v>
      </c>
      <c r="BX16" s="18" t="str">
        <f>IF('Personal Effects Form'!H27=0, "", 'Personal Effects Form'!H27)</f>
        <v/>
      </c>
      <c r="BY16" s="30"/>
      <c r="BZ16" s="30">
        <f>Lists!Z15</f>
        <v>0</v>
      </c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</row>
    <row r="17" spans="67:78">
      <c r="BO17" s="30" t="str">
        <f>IF('Personal Effects Form'!C28=0, "", 'Personal Effects Form'!C28)</f>
        <v/>
      </c>
      <c r="BP17" s="30"/>
      <c r="BQ17" s="18" t="str">
        <f>IF('Personal Effects Form'!H28=0, "", 'Personal Effects Form'!H28)</f>
        <v/>
      </c>
      <c r="BR17" s="30" t="str">
        <f>IF('Personal Effects Form'!C28&lt;&gt;"",'Personal Effects Form'!B28,"")</f>
        <v/>
      </c>
      <c r="BS17" s="30"/>
      <c r="BT17" s="30" t="str">
        <f>IF('Personal Effects Form'!F28=0, "", 'Personal Effects Form'!F28)</f>
        <v/>
      </c>
      <c r="BU17" s="30" t="str">
        <f>IF('Personal Effects Form'!C28=0,"",63090000)</f>
        <v/>
      </c>
      <c r="BV17" s="30" t="s">
        <v>209</v>
      </c>
      <c r="BW17" s="30">
        <v>0</v>
      </c>
      <c r="BX17" s="18" t="str">
        <f>IF('Personal Effects Form'!H28=0, "", 'Personal Effects Form'!H28)</f>
        <v/>
      </c>
      <c r="BY17" s="30"/>
      <c r="BZ17" s="30">
        <f>Lists!Z16</f>
        <v>0</v>
      </c>
    </row>
    <row r="18" spans="67:78">
      <c r="BO18" s="30" t="str">
        <f>IF('Personal Effects Form'!C29=0, "", 'Personal Effects Form'!C29)</f>
        <v/>
      </c>
      <c r="BP18" s="30"/>
      <c r="BQ18" s="18" t="str">
        <f>IF('Personal Effects Form'!H29=0, "", 'Personal Effects Form'!H29)</f>
        <v/>
      </c>
      <c r="BR18" s="30" t="str">
        <f>IF('Personal Effects Form'!C29&lt;&gt;"",'Personal Effects Form'!B29,"")</f>
        <v/>
      </c>
      <c r="BS18" s="30"/>
      <c r="BT18" s="30" t="str">
        <f>IF('Personal Effects Form'!F29=0, "", 'Personal Effects Form'!F29)</f>
        <v/>
      </c>
      <c r="BU18" s="30" t="str">
        <f>IF('Personal Effects Form'!C29=0,"",63090000)</f>
        <v/>
      </c>
      <c r="BV18" s="30" t="s">
        <v>209</v>
      </c>
      <c r="BW18" s="30">
        <v>0</v>
      </c>
      <c r="BX18" s="18" t="str">
        <f>IF('Personal Effects Form'!H29=0, "", 'Personal Effects Form'!H29)</f>
        <v/>
      </c>
      <c r="BY18" s="30"/>
      <c r="BZ18" s="30">
        <f>Lists!Z17</f>
        <v>0</v>
      </c>
    </row>
    <row r="19" spans="67:78">
      <c r="BO19" s="30" t="str">
        <f>IF('Personal Effects Form'!C30=0, "", 'Personal Effects Form'!C30)</f>
        <v/>
      </c>
      <c r="BP19" s="30"/>
      <c r="BQ19" s="18" t="str">
        <f>IF('Personal Effects Form'!H30=0, "", 'Personal Effects Form'!H30)</f>
        <v/>
      </c>
      <c r="BR19" s="30" t="str">
        <f>IF('Personal Effects Form'!C30&lt;&gt;"",'Personal Effects Form'!B30,"")</f>
        <v/>
      </c>
      <c r="BS19" s="30"/>
      <c r="BT19" s="30" t="str">
        <f>IF('Personal Effects Form'!F30=0, "", 'Personal Effects Form'!F30)</f>
        <v/>
      </c>
      <c r="BU19" s="30" t="str">
        <f>IF('Personal Effects Form'!C30=0,"",63090000)</f>
        <v/>
      </c>
      <c r="BV19" s="30" t="s">
        <v>209</v>
      </c>
      <c r="BW19" s="30">
        <v>0</v>
      </c>
      <c r="BX19" s="18" t="str">
        <f>IF('Personal Effects Form'!H30=0, "", 'Personal Effects Form'!H30)</f>
        <v/>
      </c>
      <c r="BY19" s="30"/>
      <c r="BZ19" s="30">
        <f>Lists!Z18</f>
        <v>0</v>
      </c>
    </row>
    <row r="20" spans="67:78">
      <c r="BO20" s="30" t="str">
        <f>IF('Personal Effects Form'!C31=0, "", 'Personal Effects Form'!C31)</f>
        <v/>
      </c>
      <c r="BP20" s="30"/>
      <c r="BQ20" s="18" t="str">
        <f>IF('Personal Effects Form'!H31=0, "", 'Personal Effects Form'!H31)</f>
        <v/>
      </c>
      <c r="BR20" s="30" t="str">
        <f>IF('Personal Effects Form'!C31&lt;&gt;"",'Personal Effects Form'!B31,"")</f>
        <v/>
      </c>
      <c r="BS20" s="30"/>
      <c r="BT20" s="30" t="str">
        <f>IF('Personal Effects Form'!F31=0, "", 'Personal Effects Form'!F31)</f>
        <v/>
      </c>
      <c r="BU20" s="30" t="str">
        <f>IF('Personal Effects Form'!C31=0,"",63090000)</f>
        <v/>
      </c>
      <c r="BV20" s="30" t="s">
        <v>209</v>
      </c>
      <c r="BW20" s="30">
        <v>0</v>
      </c>
      <c r="BX20" s="18" t="str">
        <f>IF('Personal Effects Form'!H31=0, "", 'Personal Effects Form'!H31)</f>
        <v/>
      </c>
      <c r="BY20" s="30"/>
      <c r="BZ20" s="30">
        <f>Lists!Z19</f>
        <v>0</v>
      </c>
    </row>
    <row r="21" spans="67:78">
      <c r="BO21" s="30" t="str">
        <f>IF('Personal Effects Form'!C32=0, "", 'Personal Effects Form'!C32)</f>
        <v/>
      </c>
      <c r="BP21" s="30"/>
      <c r="BQ21" s="18" t="str">
        <f>IF('Personal Effects Form'!H32=0, "", 'Personal Effects Form'!H32)</f>
        <v/>
      </c>
      <c r="BR21" s="30" t="str">
        <f>IF('Personal Effects Form'!C32&lt;&gt;"",'Personal Effects Form'!B32,"")</f>
        <v/>
      </c>
      <c r="BS21" s="30"/>
      <c r="BT21" s="30" t="str">
        <f>IF('Personal Effects Form'!F32=0, "", 'Personal Effects Form'!F32)</f>
        <v/>
      </c>
      <c r="BU21" s="30" t="str">
        <f>IF('Personal Effects Form'!C32=0,"",63090000)</f>
        <v/>
      </c>
      <c r="BV21" s="30" t="s">
        <v>209</v>
      </c>
      <c r="BW21" s="30">
        <v>0</v>
      </c>
      <c r="BX21" s="18" t="str">
        <f>IF('Personal Effects Form'!H32=0, "", 'Personal Effects Form'!H32)</f>
        <v/>
      </c>
      <c r="BY21" s="30"/>
      <c r="BZ21" s="30">
        <f>Lists!Z20</f>
        <v>0</v>
      </c>
    </row>
    <row r="22" spans="67:78">
      <c r="BO22" s="30" t="str">
        <f>IF('Personal Effects Form'!C33=0, "", 'Personal Effects Form'!C33)</f>
        <v/>
      </c>
      <c r="BP22" s="30"/>
      <c r="BQ22" s="18" t="str">
        <f>IF('Personal Effects Form'!H33=0, "", 'Personal Effects Form'!H33)</f>
        <v/>
      </c>
      <c r="BR22" s="30" t="str">
        <f>IF('Personal Effects Form'!C33&lt;&gt;"",'Personal Effects Form'!B33,"")</f>
        <v/>
      </c>
      <c r="BS22" s="30"/>
      <c r="BT22" s="30" t="str">
        <f>IF('Personal Effects Form'!F33=0, "", 'Personal Effects Form'!F33)</f>
        <v/>
      </c>
      <c r="BU22" s="30" t="str">
        <f>IF('Personal Effects Form'!C33=0,"",63090000)</f>
        <v/>
      </c>
      <c r="BV22" s="30" t="s">
        <v>209</v>
      </c>
      <c r="BW22" s="30">
        <v>0</v>
      </c>
      <c r="BX22" s="18" t="str">
        <f>IF('Personal Effects Form'!H33=0, "", 'Personal Effects Form'!H33)</f>
        <v/>
      </c>
      <c r="BY22" s="30"/>
      <c r="BZ22" s="30">
        <f>Lists!Z21</f>
        <v>0</v>
      </c>
    </row>
    <row r="23" spans="67:78">
      <c r="BO23" s="30" t="str">
        <f>IF('Personal Effects Form'!C34=0, "", 'Personal Effects Form'!C34)</f>
        <v/>
      </c>
      <c r="BP23" s="30"/>
      <c r="BQ23" s="18" t="str">
        <f>IF('Personal Effects Form'!H34=0, "", 'Personal Effects Form'!H34)</f>
        <v/>
      </c>
      <c r="BR23" s="30" t="str">
        <f>IF('Personal Effects Form'!C34&lt;&gt;"",'Personal Effects Form'!B34,"")</f>
        <v/>
      </c>
      <c r="BS23" s="30"/>
      <c r="BT23" s="30" t="str">
        <f>IF('Personal Effects Form'!F34=0, "", 'Personal Effects Form'!F34)</f>
        <v/>
      </c>
      <c r="BU23" s="30" t="str">
        <f>IF('Personal Effects Form'!C34=0,"",63090000)</f>
        <v/>
      </c>
      <c r="BV23" s="30" t="s">
        <v>209</v>
      </c>
      <c r="BW23" s="30">
        <v>0</v>
      </c>
      <c r="BX23" s="18" t="str">
        <f>IF('Personal Effects Form'!H34=0, "", 'Personal Effects Form'!H34)</f>
        <v/>
      </c>
      <c r="BY23" s="30"/>
      <c r="BZ23" s="30">
        <f>Lists!Z22</f>
        <v>0</v>
      </c>
    </row>
    <row r="24" spans="67:78">
      <c r="BO24" s="30" t="str">
        <f>IF('Personal Effects Form'!C35=0, "", 'Personal Effects Form'!C35)</f>
        <v/>
      </c>
      <c r="BP24" s="30"/>
      <c r="BQ24" s="18" t="str">
        <f>IF('Personal Effects Form'!H35=0, "", 'Personal Effects Form'!H35)</f>
        <v/>
      </c>
      <c r="BR24" s="30" t="str">
        <f>IF('Personal Effects Form'!C35&lt;&gt;"",'Personal Effects Form'!B35,"")</f>
        <v/>
      </c>
      <c r="BS24" s="30"/>
      <c r="BT24" s="30" t="str">
        <f>IF('Personal Effects Form'!F35=0, "", 'Personal Effects Form'!F35)</f>
        <v/>
      </c>
      <c r="BU24" s="30" t="str">
        <f>IF('Personal Effects Form'!C35=0,"",63090000)</f>
        <v/>
      </c>
      <c r="BV24" s="30" t="s">
        <v>209</v>
      </c>
      <c r="BW24" s="30">
        <v>0</v>
      </c>
      <c r="BX24" s="18" t="str">
        <f>IF('Personal Effects Form'!H35=0, "", 'Personal Effects Form'!H35)</f>
        <v/>
      </c>
      <c r="BY24" s="30"/>
      <c r="BZ24" s="30">
        <f>Lists!Z23</f>
        <v>0</v>
      </c>
    </row>
    <row r="25" spans="67:78">
      <c r="BO25" s="30" t="str">
        <f>IF('Personal Effects Form'!C36=0, "", 'Personal Effects Form'!C36)</f>
        <v/>
      </c>
      <c r="BP25" s="30"/>
      <c r="BQ25" s="18" t="str">
        <f>IF('Personal Effects Form'!H36=0, "", 'Personal Effects Form'!H36)</f>
        <v/>
      </c>
      <c r="BR25" s="30" t="str">
        <f>IF('Personal Effects Form'!C36&lt;&gt;"",'Personal Effects Form'!B36,"")</f>
        <v/>
      </c>
      <c r="BS25" s="30"/>
      <c r="BT25" s="30" t="str">
        <f>IF('Personal Effects Form'!F36=0, "", 'Personal Effects Form'!F36)</f>
        <v/>
      </c>
      <c r="BU25" s="30" t="str">
        <f>IF('Personal Effects Form'!C36=0,"",63090000)</f>
        <v/>
      </c>
      <c r="BV25" s="30" t="s">
        <v>209</v>
      </c>
      <c r="BW25" s="30">
        <v>0</v>
      </c>
      <c r="BX25" s="18" t="str">
        <f>IF('Personal Effects Form'!H36=0, "", 'Personal Effects Form'!H36)</f>
        <v/>
      </c>
      <c r="BY25" s="30"/>
      <c r="BZ25" s="30">
        <f>Lists!Z24</f>
        <v>0</v>
      </c>
    </row>
    <row r="26" spans="67:78">
      <c r="BO26" s="30" t="str">
        <f>IF('Personal Effects Form'!C37=0, "", 'Personal Effects Form'!C37)</f>
        <v/>
      </c>
      <c r="BP26" s="30"/>
      <c r="BQ26" s="18" t="str">
        <f>IF('Personal Effects Form'!H37=0, "", 'Personal Effects Form'!H37)</f>
        <v/>
      </c>
      <c r="BR26" s="30" t="str">
        <f>IF('Personal Effects Form'!C37&lt;&gt;"",'Personal Effects Form'!B37,"")</f>
        <v/>
      </c>
      <c r="BS26" s="30"/>
      <c r="BT26" s="30" t="str">
        <f>IF('Personal Effects Form'!F37=0, "", 'Personal Effects Form'!F37)</f>
        <v/>
      </c>
      <c r="BU26" s="30" t="str">
        <f>IF('Personal Effects Form'!C37=0,"",63090000)</f>
        <v/>
      </c>
      <c r="BV26" s="30" t="s">
        <v>209</v>
      </c>
      <c r="BW26" s="30">
        <v>0</v>
      </c>
      <c r="BX26" s="18" t="str">
        <f>IF('Personal Effects Form'!H37=0, "", 'Personal Effects Form'!H37)</f>
        <v/>
      </c>
      <c r="BY26" s="30"/>
      <c r="BZ26" s="30">
        <f>Lists!Z25</f>
        <v>0</v>
      </c>
    </row>
    <row r="27" spans="67:78">
      <c r="BO27" s="30" t="str">
        <f>IF('Personal Effects Form'!C38=0, "", 'Personal Effects Form'!C38)</f>
        <v/>
      </c>
      <c r="BP27" s="30"/>
      <c r="BQ27" s="18" t="str">
        <f>IF('Personal Effects Form'!H38=0, "", 'Personal Effects Form'!H38)</f>
        <v/>
      </c>
      <c r="BR27" s="30" t="str">
        <f>IF('Personal Effects Form'!C38&lt;&gt;"",'Personal Effects Form'!B38,"")</f>
        <v/>
      </c>
      <c r="BS27" s="30"/>
      <c r="BT27" s="30" t="str">
        <f>IF('Personal Effects Form'!F38=0, "", 'Personal Effects Form'!F38)</f>
        <v/>
      </c>
      <c r="BU27" s="30" t="str">
        <f>IF('Personal Effects Form'!C38=0,"",63090000)</f>
        <v/>
      </c>
      <c r="BV27" s="30" t="s">
        <v>209</v>
      </c>
      <c r="BW27" s="30">
        <v>0</v>
      </c>
      <c r="BX27" s="18" t="str">
        <f>IF('Personal Effects Form'!H38=0, "", 'Personal Effects Form'!H38)</f>
        <v/>
      </c>
      <c r="BY27" s="30"/>
      <c r="BZ27" s="30">
        <f>Lists!Z26</f>
        <v>0</v>
      </c>
    </row>
    <row r="28" spans="67:78">
      <c r="BO28" s="30" t="str">
        <f>IF('Personal Effects Form'!C39=0, "", 'Personal Effects Form'!C39)</f>
        <v/>
      </c>
      <c r="BP28" s="30"/>
      <c r="BQ28" s="18" t="str">
        <f>IF('Personal Effects Form'!H39=0, "", 'Personal Effects Form'!H39)</f>
        <v/>
      </c>
      <c r="BR28" s="30" t="str">
        <f>IF('Personal Effects Form'!C39&lt;&gt;"",'Personal Effects Form'!B39,"")</f>
        <v/>
      </c>
      <c r="BS28" s="30"/>
      <c r="BT28" s="30" t="str">
        <f>IF('Personal Effects Form'!F39=0, "", 'Personal Effects Form'!F39)</f>
        <v/>
      </c>
      <c r="BU28" s="30" t="str">
        <f>IF('Personal Effects Form'!C39=0,"",63090000)</f>
        <v/>
      </c>
      <c r="BV28" s="30" t="s">
        <v>209</v>
      </c>
      <c r="BW28" s="30">
        <v>0</v>
      </c>
      <c r="BX28" s="18" t="str">
        <f>IF('Personal Effects Form'!H39=0, "", 'Personal Effects Form'!H39)</f>
        <v/>
      </c>
      <c r="BY28" s="30"/>
      <c r="BZ28" s="30">
        <f>Lists!Z27</f>
        <v>0</v>
      </c>
    </row>
    <row r="29" spans="67:78">
      <c r="BO29" s="30" t="str">
        <f>IF('Personal Effects Form'!C40=0, "", 'Personal Effects Form'!C40)</f>
        <v/>
      </c>
      <c r="BP29" s="30"/>
      <c r="BQ29" s="18" t="str">
        <f>IF('Personal Effects Form'!H40=0, "", 'Personal Effects Form'!H40)</f>
        <v/>
      </c>
      <c r="BR29" s="30" t="str">
        <f>IF('Personal Effects Form'!C40&lt;&gt;"",'Personal Effects Form'!B40,"")</f>
        <v/>
      </c>
      <c r="BS29" s="30"/>
      <c r="BT29" s="30" t="str">
        <f>IF('Personal Effects Form'!F40=0, "", 'Personal Effects Form'!F40)</f>
        <v/>
      </c>
      <c r="BU29" s="30" t="str">
        <f>IF('Personal Effects Form'!C40=0,"",63090000)</f>
        <v/>
      </c>
      <c r="BV29" s="30" t="s">
        <v>209</v>
      </c>
      <c r="BW29" s="30">
        <v>0</v>
      </c>
      <c r="BX29" s="18" t="str">
        <f>IF('Personal Effects Form'!H40=0, "", 'Personal Effects Form'!H40)</f>
        <v/>
      </c>
      <c r="BY29" s="30"/>
      <c r="BZ29" s="30">
        <f>Lists!Z28</f>
        <v>0</v>
      </c>
    </row>
    <row r="30" spans="67:78">
      <c r="BO30" s="30" t="str">
        <f>IF('Personal Effects Form'!C41=0, "", 'Personal Effects Form'!C41)</f>
        <v/>
      </c>
      <c r="BP30" s="30"/>
      <c r="BQ30" s="18" t="str">
        <f>IF('Personal Effects Form'!H41=0, "", 'Personal Effects Form'!H41)</f>
        <v/>
      </c>
      <c r="BR30" s="30" t="str">
        <f>IF('Personal Effects Form'!C41&lt;&gt;"",'Personal Effects Form'!B41,"")</f>
        <v/>
      </c>
      <c r="BS30" s="30"/>
      <c r="BT30" s="30" t="str">
        <f>IF('Personal Effects Form'!F41=0, "", 'Personal Effects Form'!F41)</f>
        <v/>
      </c>
      <c r="BU30" s="30" t="str">
        <f>IF('Personal Effects Form'!C41=0,"",63090000)</f>
        <v/>
      </c>
      <c r="BV30" s="30" t="s">
        <v>209</v>
      </c>
      <c r="BW30" s="30">
        <v>0</v>
      </c>
      <c r="BX30" s="18" t="str">
        <f>IF('Personal Effects Form'!H41=0, "", 'Personal Effects Form'!H41)</f>
        <v/>
      </c>
      <c r="BY30" s="30"/>
      <c r="BZ30" s="30">
        <f>Lists!Z29</f>
        <v>0</v>
      </c>
    </row>
    <row r="31" spans="67:78">
      <c r="BO31" s="30" t="str">
        <f>IF('Personal Effects Form'!C42=0, "", 'Personal Effects Form'!C42)</f>
        <v/>
      </c>
      <c r="BP31" s="30"/>
      <c r="BQ31" s="18" t="str">
        <f>IF('Personal Effects Form'!H42=0, "", 'Personal Effects Form'!H42)</f>
        <v/>
      </c>
      <c r="BR31" s="30" t="str">
        <f>IF('Personal Effects Form'!C42&lt;&gt;"",'Personal Effects Form'!B42,"")</f>
        <v/>
      </c>
      <c r="BS31" s="30"/>
      <c r="BT31" s="30" t="str">
        <f>IF('Personal Effects Form'!F42=0, "", 'Personal Effects Form'!F42)</f>
        <v/>
      </c>
      <c r="BU31" s="30" t="str">
        <f>IF('Personal Effects Form'!C42=0,"",63090000)</f>
        <v/>
      </c>
      <c r="BV31" s="30" t="s">
        <v>209</v>
      </c>
      <c r="BW31" s="30">
        <v>0</v>
      </c>
      <c r="BX31" s="18" t="str">
        <f>IF('Personal Effects Form'!H42=0, "", 'Personal Effects Form'!H42)</f>
        <v/>
      </c>
      <c r="BY31" s="30"/>
      <c r="BZ31" s="30">
        <f>Lists!Z30</f>
        <v>0</v>
      </c>
    </row>
    <row r="32" spans="67:78">
      <c r="BO32" s="30" t="str">
        <f>IF('Personal Effects Form'!C43=0, "", 'Personal Effects Form'!C43)</f>
        <v/>
      </c>
      <c r="BP32" s="30"/>
      <c r="BQ32" s="18" t="str">
        <f>IF('Personal Effects Form'!H43=0, "", 'Personal Effects Form'!H43)</f>
        <v/>
      </c>
      <c r="BR32" s="30" t="str">
        <f>IF('Personal Effects Form'!C43&lt;&gt;"",'Personal Effects Form'!B43,"")</f>
        <v/>
      </c>
      <c r="BS32" s="30"/>
      <c r="BT32" s="30" t="str">
        <f>IF('Personal Effects Form'!F43=0, "", 'Personal Effects Form'!F43)</f>
        <v/>
      </c>
      <c r="BU32" s="30" t="str">
        <f>IF('Personal Effects Form'!C43=0,"",63090000)</f>
        <v/>
      </c>
      <c r="BV32" s="30" t="s">
        <v>209</v>
      </c>
      <c r="BW32" s="30">
        <v>0</v>
      </c>
      <c r="BX32" s="18" t="str">
        <f>IF('Personal Effects Form'!H43=0, "", 'Personal Effects Form'!H43)</f>
        <v/>
      </c>
      <c r="BY32" s="30"/>
      <c r="BZ32" s="30">
        <f>Lists!Z31</f>
        <v>0</v>
      </c>
    </row>
    <row r="33" spans="66:79">
      <c r="BN33" s="56"/>
      <c r="BO33" s="30" t="str">
        <f>IF('Personal Effects Form'!C44=0, "", 'Personal Effects Form'!C44)</f>
        <v/>
      </c>
      <c r="BP33" s="30"/>
      <c r="BQ33" s="18" t="str">
        <f>IF('Personal Effects Form'!H44=0, "", 'Personal Effects Form'!H44)</f>
        <v/>
      </c>
      <c r="BR33" s="30" t="str">
        <f>IF('Personal Effects Form'!C44&lt;&gt;"",'Personal Effects Form'!B44,"")</f>
        <v/>
      </c>
      <c r="BS33" s="30"/>
      <c r="BT33" s="30" t="str">
        <f>IF('Personal Effects Form'!F44=0, "", 'Personal Effects Form'!F44)</f>
        <v/>
      </c>
      <c r="BU33" s="30" t="str">
        <f>IF('Personal Effects Form'!C44=0,"",63090000)</f>
        <v/>
      </c>
      <c r="BV33" s="30" t="s">
        <v>209</v>
      </c>
      <c r="BW33" s="30">
        <v>0</v>
      </c>
      <c r="BX33" s="18" t="str">
        <f>IF('Personal Effects Form'!H44=0, "", 'Personal Effects Form'!H44)</f>
        <v/>
      </c>
      <c r="BY33" s="30"/>
      <c r="BZ33" s="30">
        <f>Lists!Z32</f>
        <v>0</v>
      </c>
      <c r="CA33" s="56"/>
    </row>
    <row r="34" spans="66:79">
      <c r="BN34" s="56"/>
      <c r="BO34" s="30" t="str">
        <f>IF('Personal Effects Form'!C45=0, "", 'Personal Effects Form'!C45)</f>
        <v/>
      </c>
      <c r="BP34" s="30"/>
      <c r="BQ34" s="18" t="str">
        <f>IF('Personal Effects Form'!H45=0, "", 'Personal Effects Form'!H45)</f>
        <v/>
      </c>
      <c r="BR34" s="30" t="str">
        <f>IF('Personal Effects Form'!C45&lt;&gt;"",'Personal Effects Form'!B45,"")</f>
        <v/>
      </c>
      <c r="BS34" s="30"/>
      <c r="BT34" s="30" t="str">
        <f>IF('Personal Effects Form'!F45=0, "", 'Personal Effects Form'!F45)</f>
        <v/>
      </c>
      <c r="BU34" s="30" t="str">
        <f>IF('Personal Effects Form'!C45=0,"",63090000)</f>
        <v/>
      </c>
      <c r="BV34" s="30" t="s">
        <v>209</v>
      </c>
      <c r="BW34" s="30">
        <v>0</v>
      </c>
      <c r="BX34" s="18" t="str">
        <f>IF('Personal Effects Form'!H45=0, "", 'Personal Effects Form'!H45)</f>
        <v/>
      </c>
      <c r="BY34" s="30"/>
      <c r="BZ34" s="30">
        <f>Lists!Z33</f>
        <v>0</v>
      </c>
      <c r="CA34" s="56"/>
    </row>
    <row r="35" spans="66:79">
      <c r="BN35" s="56"/>
      <c r="BO35" s="30" t="str">
        <f>IF('Personal Effects Form'!C46=0, "", 'Personal Effects Form'!C46)</f>
        <v/>
      </c>
      <c r="BP35" s="30"/>
      <c r="BQ35" s="18" t="str">
        <f>IF('Personal Effects Form'!H46=0, "", 'Personal Effects Form'!H46)</f>
        <v/>
      </c>
      <c r="BR35" s="30" t="str">
        <f>IF('Personal Effects Form'!C46&lt;&gt;"",'Personal Effects Form'!B46,"")</f>
        <v/>
      </c>
      <c r="BS35" s="30"/>
      <c r="BT35" s="30" t="str">
        <f>IF('Personal Effects Form'!F46=0, "", 'Personal Effects Form'!F46)</f>
        <v/>
      </c>
      <c r="BU35" s="30" t="str">
        <f>IF('Personal Effects Form'!C46=0,"",63090000)</f>
        <v/>
      </c>
      <c r="BV35" s="30" t="s">
        <v>209</v>
      </c>
      <c r="BW35" s="30">
        <v>0</v>
      </c>
      <c r="BX35" s="18" t="str">
        <f>IF('Personal Effects Form'!H46=0, "", 'Personal Effects Form'!H46)</f>
        <v/>
      </c>
      <c r="BY35" s="30"/>
      <c r="BZ35" s="30">
        <f>Lists!Z34</f>
        <v>0</v>
      </c>
      <c r="CA35" s="56"/>
    </row>
    <row r="36" spans="66:79">
      <c r="BN36" s="56"/>
      <c r="BO36" s="30" t="str">
        <f>IF('Personal Effects Form'!C47=0, "", 'Personal Effects Form'!C47)</f>
        <v/>
      </c>
      <c r="BP36" s="30"/>
      <c r="BQ36" s="18" t="str">
        <f>IF('Personal Effects Form'!H47=0, "", 'Personal Effects Form'!H47)</f>
        <v/>
      </c>
      <c r="BR36" s="30" t="str">
        <f>IF('Personal Effects Form'!C47&lt;&gt;"",'Personal Effects Form'!B47,"")</f>
        <v/>
      </c>
      <c r="BS36" s="30"/>
      <c r="BT36" s="30" t="str">
        <f>IF('Personal Effects Form'!F47=0, "", 'Personal Effects Form'!F47)</f>
        <v/>
      </c>
      <c r="BU36" s="30" t="str">
        <f>IF('Personal Effects Form'!C47=0,"",63090000)</f>
        <v/>
      </c>
      <c r="BV36" s="30" t="s">
        <v>209</v>
      </c>
      <c r="BW36" s="30">
        <v>0</v>
      </c>
      <c r="BX36" s="18" t="str">
        <f>IF('Personal Effects Form'!H47=0, "", 'Personal Effects Form'!H47)</f>
        <v/>
      </c>
      <c r="BY36" s="30"/>
      <c r="BZ36" s="30">
        <f>Lists!Z35</f>
        <v>0</v>
      </c>
      <c r="CA36" s="56"/>
    </row>
    <row r="37" spans="66:79">
      <c r="BN37" s="56"/>
      <c r="BO37" s="30" t="str">
        <f>IF('Personal Effects Form'!C48=0, "", 'Personal Effects Form'!C48)</f>
        <v/>
      </c>
      <c r="BP37" s="30"/>
      <c r="BQ37" s="18" t="str">
        <f>IF('Personal Effects Form'!H48=0, "", 'Personal Effects Form'!H48)</f>
        <v/>
      </c>
      <c r="BR37" s="30" t="str">
        <f>IF('Personal Effects Form'!C48&lt;&gt;"",'Personal Effects Form'!B48,"")</f>
        <v/>
      </c>
      <c r="BS37" s="30"/>
      <c r="BT37" s="30" t="str">
        <f>IF('Personal Effects Form'!F48=0, "", 'Personal Effects Form'!F48)</f>
        <v/>
      </c>
      <c r="BU37" s="30" t="str">
        <f>IF('Personal Effects Form'!C48=0,"",63090000)</f>
        <v/>
      </c>
      <c r="BV37" s="30" t="s">
        <v>209</v>
      </c>
      <c r="BW37" s="30">
        <v>0</v>
      </c>
      <c r="BX37" s="18" t="str">
        <f>IF('Personal Effects Form'!H48=0, "", 'Personal Effects Form'!H48)</f>
        <v/>
      </c>
      <c r="BY37" s="30"/>
      <c r="BZ37" s="30">
        <f>Lists!Z36</f>
        <v>0</v>
      </c>
      <c r="CA37" s="56"/>
    </row>
    <row r="38" spans="66:79">
      <c r="BN38" s="56"/>
      <c r="BO38" s="30" t="str">
        <f>IF('Personal Effects Form'!C49=0, "", 'Personal Effects Form'!C49)</f>
        <v/>
      </c>
      <c r="BP38" s="30"/>
      <c r="BQ38" s="18" t="str">
        <f>IF('Personal Effects Form'!H49=0, "", 'Personal Effects Form'!H49)</f>
        <v/>
      </c>
      <c r="BR38" s="30" t="str">
        <f>IF('Personal Effects Form'!C49&lt;&gt;"",'Personal Effects Form'!B49,"")</f>
        <v/>
      </c>
      <c r="BS38" s="30"/>
      <c r="BT38" s="30" t="str">
        <f>IF('Personal Effects Form'!F49=0, "", 'Personal Effects Form'!F49)</f>
        <v/>
      </c>
      <c r="BU38" s="30" t="str">
        <f>IF('Personal Effects Form'!C49=0,"",63090000)</f>
        <v/>
      </c>
      <c r="BV38" s="30" t="s">
        <v>209</v>
      </c>
      <c r="BW38" s="30">
        <v>0</v>
      </c>
      <c r="BX38" s="18" t="str">
        <f>IF('Personal Effects Form'!H49=0, "", 'Personal Effects Form'!H49)</f>
        <v/>
      </c>
      <c r="BY38" s="30"/>
      <c r="BZ38" s="30">
        <f>Lists!Z37</f>
        <v>0</v>
      </c>
      <c r="CA38" s="56"/>
    </row>
    <row r="39" spans="66:79">
      <c r="BN39" s="56"/>
      <c r="BO39" s="30" t="str">
        <f>IF('Personal Effects Form'!C50=0, "", 'Personal Effects Form'!C50)</f>
        <v/>
      </c>
      <c r="BP39" s="30"/>
      <c r="BQ39" s="18" t="str">
        <f>IF('Personal Effects Form'!H50=0, "", 'Personal Effects Form'!H50)</f>
        <v/>
      </c>
      <c r="BR39" s="30" t="str">
        <f>IF('Personal Effects Form'!C50&lt;&gt;"",'Personal Effects Form'!B50,"")</f>
        <v/>
      </c>
      <c r="BS39" s="30"/>
      <c r="BT39" s="30" t="str">
        <f>IF('Personal Effects Form'!F50=0, "", 'Personal Effects Form'!F50)</f>
        <v/>
      </c>
      <c r="BU39" s="30" t="str">
        <f>IF('Personal Effects Form'!C50=0,"",63090000)</f>
        <v/>
      </c>
      <c r="BV39" s="30" t="s">
        <v>209</v>
      </c>
      <c r="BW39" s="30">
        <v>0</v>
      </c>
      <c r="BX39" s="18" t="str">
        <f>IF('Personal Effects Form'!H50=0, "", 'Personal Effects Form'!H50)</f>
        <v/>
      </c>
      <c r="BY39" s="30"/>
      <c r="BZ39" s="30">
        <f>Lists!Z38</f>
        <v>0</v>
      </c>
      <c r="CA39" s="56"/>
    </row>
    <row r="40" spans="66:79">
      <c r="BN40" s="56"/>
      <c r="BO40" s="30" t="str">
        <f>IF('Personal Effects Form'!C51=0, "", 'Personal Effects Form'!C51)</f>
        <v/>
      </c>
      <c r="BP40" s="30"/>
      <c r="BQ40" s="18" t="str">
        <f>IF('Personal Effects Form'!H51=0, "", 'Personal Effects Form'!H51)</f>
        <v/>
      </c>
      <c r="BR40" s="30" t="str">
        <f>IF('Personal Effects Form'!C51&lt;&gt;"",'Personal Effects Form'!B51,"")</f>
        <v/>
      </c>
      <c r="BS40" s="30"/>
      <c r="BT40" s="30" t="str">
        <f>IF('Personal Effects Form'!F51=0, "", 'Personal Effects Form'!F51)</f>
        <v/>
      </c>
      <c r="BU40" s="30" t="str">
        <f>IF('Personal Effects Form'!C51=0,"",63090000)</f>
        <v/>
      </c>
      <c r="BV40" s="30" t="s">
        <v>209</v>
      </c>
      <c r="BW40" s="30">
        <v>0</v>
      </c>
      <c r="BX40" s="18" t="str">
        <f>IF('Personal Effects Form'!H51=0, "", 'Personal Effects Form'!H51)</f>
        <v/>
      </c>
      <c r="BY40" s="30"/>
      <c r="BZ40" s="30">
        <f>Lists!Z39</f>
        <v>0</v>
      </c>
      <c r="CA40" s="56"/>
    </row>
    <row r="41" spans="66:79">
      <c r="BN41" s="56"/>
      <c r="BO41" s="30" t="str">
        <f>IF('Personal Effects Form'!C52=0, "", 'Personal Effects Form'!C52)</f>
        <v/>
      </c>
      <c r="BP41" s="30"/>
      <c r="BQ41" s="18" t="str">
        <f>IF('Personal Effects Form'!H52=0, "", 'Personal Effects Form'!H52)</f>
        <v/>
      </c>
      <c r="BR41" s="30" t="str">
        <f>IF('Personal Effects Form'!C52&lt;&gt;"",'Personal Effects Form'!B52,"")</f>
        <v/>
      </c>
      <c r="BS41" s="30"/>
      <c r="BT41" s="30" t="str">
        <f>IF('Personal Effects Form'!F52=0, "", 'Personal Effects Form'!F52)</f>
        <v/>
      </c>
      <c r="BU41" s="30" t="str">
        <f>IF('Personal Effects Form'!C52=0,"",63090000)</f>
        <v/>
      </c>
      <c r="BV41" s="30" t="s">
        <v>209</v>
      </c>
      <c r="BW41" s="30">
        <v>0</v>
      </c>
      <c r="BX41" s="18" t="str">
        <f>IF('Personal Effects Form'!H52=0, "", 'Personal Effects Form'!H52)</f>
        <v/>
      </c>
      <c r="BY41" s="30"/>
      <c r="BZ41" s="30">
        <f>Lists!Z40</f>
        <v>0</v>
      </c>
      <c r="CA41" s="56"/>
    </row>
    <row r="42" spans="66:79">
      <c r="BN42" s="56"/>
      <c r="BO42" s="30" t="str">
        <f>IF('Personal Effects Form'!C53=0, "", 'Personal Effects Form'!C53)</f>
        <v/>
      </c>
      <c r="BP42" s="30"/>
      <c r="BQ42" s="18" t="str">
        <f>IF('Personal Effects Form'!H53=0, "", 'Personal Effects Form'!H53)</f>
        <v/>
      </c>
      <c r="BR42" s="30" t="str">
        <f>IF('Personal Effects Form'!C53&lt;&gt;"",'Personal Effects Form'!B53,"")</f>
        <v/>
      </c>
      <c r="BS42" s="30"/>
      <c r="BT42" s="30" t="str">
        <f>IF('Personal Effects Form'!F53=0, "", 'Personal Effects Form'!F53)</f>
        <v/>
      </c>
      <c r="BU42" s="30" t="str">
        <f>IF('Personal Effects Form'!C53=0,"",63090000)</f>
        <v/>
      </c>
      <c r="BV42" s="30" t="s">
        <v>209</v>
      </c>
      <c r="BW42" s="30">
        <v>0</v>
      </c>
      <c r="BX42" s="18" t="str">
        <f>IF('Personal Effects Form'!H53=0, "", 'Personal Effects Form'!H53)</f>
        <v/>
      </c>
      <c r="BY42" s="30"/>
      <c r="BZ42" s="30">
        <f>Lists!Z41</f>
        <v>0</v>
      </c>
      <c r="CA42" s="56"/>
    </row>
    <row r="43" spans="66:79" ht="15.75" thickBot="1">
      <c r="BN43" s="56"/>
      <c r="BO43" s="30" t="str">
        <f>IF('Personal Effects Form'!C54=0, "", 'Personal Effects Form'!C54)</f>
        <v/>
      </c>
      <c r="BP43" s="30"/>
      <c r="BQ43" s="18" t="str">
        <f>IF('Personal Effects Form'!H54=0, "", 'Personal Effects Form'!H54)</f>
        <v/>
      </c>
      <c r="BR43" s="30" t="str">
        <f>IF('Personal Effects Form'!C54&lt;&gt;"",'Personal Effects Form'!B54,"")</f>
        <v/>
      </c>
      <c r="BS43" s="30"/>
      <c r="BT43" s="30" t="str">
        <f>IF('Personal Effects Form'!F54=0, "", 'Personal Effects Form'!F54)</f>
        <v/>
      </c>
      <c r="BU43" s="30" t="str">
        <f>IF('Personal Effects Form'!C54=0,"",63090000)</f>
        <v/>
      </c>
      <c r="BV43" s="30" t="s">
        <v>209</v>
      </c>
      <c r="BW43" s="30">
        <v>0</v>
      </c>
      <c r="BX43" s="18" t="str">
        <f>IF('Personal Effects Form'!H54=0, "", 'Personal Effects Form'!H54)</f>
        <v/>
      </c>
      <c r="BY43" s="30"/>
      <c r="BZ43" s="30">
        <f>Lists!Z42</f>
        <v>0</v>
      </c>
      <c r="CA43" s="56"/>
    </row>
    <row r="44" spans="66:79">
      <c r="BN44" s="17"/>
      <c r="BO44" s="17"/>
      <c r="BP44" s="17"/>
      <c r="BQ44" s="17"/>
      <c r="BR44" s="17"/>
      <c r="BS44" s="17"/>
      <c r="BT44" s="17"/>
      <c r="BU44" s="30"/>
      <c r="BV44" s="17"/>
      <c r="BW44" s="17"/>
      <c r="BX44" s="17"/>
      <c r="BY44" s="17"/>
      <c r="BZ44" s="17"/>
      <c r="CA44" s="17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U X F W q Z v L a a l A A A A 9 g A A A B I A H A B D b 2 5 m a W c v U G F j a 2 F n Z S 5 4 b W w g o h g A K K A U A A A A A A A A A A A A A A A A A A A A A A A A A A A A h Y + x D o I w F E V / h X S n L W V R 8 i i J D i 6 S m J g Y 1 w Y r N M L D 0 G L 5 N w c / y V 8 Q o 6 i b 4 z 3 3 D P f e r z f I h q Y O L r q z p s W U R J S T Q G P R H g y W K e n d M Z y R T M J G F S d V 6 m C U 0 S a D P a S k c u 6 c M O a 9 p z 6 m b V c y w X n E 9 v l 6 W 1 S 6 U e Q j m / 9 y a N A 6 h Y U m E n a v M V L Q K B Z U i D n l w C Y I u c G v I M a 9 z / Y H w r K v X d 9 p q T F c L Y B N E d j 7 g 3 w A U E s D B B Q A A g A I A E 1 F x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R c V a K I p H u A 4 A A A A R A A A A E w A c A E Z v c m 1 1 b G F z L 1 N l Y 3 R p b 2 4 x L m 0 g o h g A K K A U A A A A A A A A A A A A A A A A A A A A A A A A A A A A K 0 5 N L s n M z 1 M I h t C G 1 g B Q S w E C L Q A U A A I A C A B N R c V a p m 8 t p q U A A A D 2 A A A A E g A A A A A A A A A A A A A A A A A A A A A A Q 2 9 u Z m l n L 1 B h Y 2 t h Z 2 U u e G 1 s U E s B A i 0 A F A A C A A g A T U X F W g / K 6 a u k A A A A 6 Q A A A B M A A A A A A A A A A A A A A A A A 8 Q A A A F t D b 2 5 0 Z W 5 0 X 1 R 5 c G V z X S 5 4 b W x Q S w E C L Q A U A A I A C A B N R c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X F y i r f p k U a P z l V U l X R P O A A A A A A C A A A A A A A Q Z g A A A A E A A C A A A A D e 5 5 D U y O S 2 X 6 n k c N n / l n 7 C S P j c 7 C n 0 j X P 1 K 7 D Y m s p T z g A A A A A O g A A A A A I A A C A A A A A Q m o W g L G u R 8 F U n S d E i i e j U 8 7 T w C 4 e b K H z K h s S D 9 i S o L F A A A A B L z F G 2 E v 3 7 Y Y 3 v 7 D k I w p G O i H U P W q 9 3 m A q 1 o Z O T Q 9 f R d 8 C J 6 4 a I 2 J e n O Z C j q h a O 3 T J w d a b p Z w 0 f m U Z 8 f 7 X 7 b / 5 + 6 g D T P m F 8 c 9 V M t l 3 z r C J A k k A A A A B q x k l A l i V D R p 5 m f I w I s u C V u t p q w 1 O 6 7 N Z d k Q a A G M D F F B c o g T f u u 5 g r 0 v y C P U 4 j D K M A u d v 4 g O D F S x 3 X 6 7 M N I O s 0 < / D a t a M a s h u p > 
</file>

<file path=customXml/itemProps1.xml><?xml version="1.0" encoding="utf-8"?>
<ds:datastoreItem xmlns:ds="http://schemas.openxmlformats.org/officeDocument/2006/customXml" ds:itemID="{53D11030-81B2-4CE5-B2AE-769895E5B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2025-03-20T12:39:05Z</dcterms:created>
  <dcterms:modified xsi:type="dcterms:W3CDTF">2026-05-15T07:17:27Z</dcterms:modified>
  <cp:category/>
  <cp:contentStatus/>
</cp:coreProperties>
</file>