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kytayl\Documents\BAS\SCL\External CPN loadsheet\"/>
    </mc:Choice>
  </mc:AlternateContent>
  <xr:revisionPtr revIDLastSave="0" documentId="13_ncr:1_{E7C13DAB-D354-4220-A4F1-9C30B7610C0A}" xr6:coauthVersionLast="47" xr6:coauthVersionMax="47" xr10:uidLastSave="{00000000-0000-0000-0000-000000000000}"/>
  <bookViews>
    <workbookView xWindow="-108" yWindow="-108" windowWidth="23256" windowHeight="13896" tabRatio="533" xr2:uid="{43D1DC23-77F0-48B2-8C95-5EF4332201E7}"/>
  </bookViews>
  <sheets>
    <sheet name="Enter CPN Data Here" sheetId="3" r:id="rId1"/>
    <sheet name="Changelog" sheetId="9" r:id="rId2"/>
    <sheet name="Lists" sheetId="6" state="hidden" r:id="rId3"/>
    <sheet name="Extended_BAS_PACKNOTELINE" sheetId="8" state="hidden" r:id="rId4"/>
  </sheets>
  <definedNames>
    <definedName name="Special_Instructions">Lists!$P$3:$P$16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6" l="1"/>
  <c r="AV4" i="8"/>
  <c r="AU4" i="8"/>
  <c r="AT4" i="8"/>
  <c r="BU4" i="8"/>
  <c r="BU5" i="8"/>
  <c r="BU6" i="8"/>
  <c r="BU7" i="8"/>
  <c r="BU8" i="8"/>
  <c r="BU9" i="8"/>
  <c r="BU10" i="8"/>
  <c r="BU11" i="8"/>
  <c r="BU12" i="8"/>
  <c r="BU13" i="8"/>
  <c r="BU14" i="8"/>
  <c r="BU15" i="8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BU29" i="8"/>
  <c r="BU30" i="8"/>
  <c r="BU31" i="8"/>
  <c r="BU32" i="8"/>
  <c r="BU33" i="8"/>
  <c r="BU34" i="8"/>
  <c r="BU35" i="8"/>
  <c r="BU36" i="8"/>
  <c r="BU37" i="8"/>
  <c r="BU38" i="8"/>
  <c r="BU39" i="8"/>
  <c r="BU40" i="8"/>
  <c r="BU41" i="8"/>
  <c r="BU42" i="8"/>
  <c r="BU43" i="8"/>
  <c r="BT4" i="8"/>
  <c r="BT5" i="8"/>
  <c r="BT6" i="8"/>
  <c r="BT7" i="8"/>
  <c r="BT8" i="8"/>
  <c r="BT9" i="8"/>
  <c r="BT10" i="8"/>
  <c r="BT11" i="8"/>
  <c r="BT12" i="8"/>
  <c r="BT13" i="8"/>
  <c r="BT14" i="8"/>
  <c r="BT15" i="8"/>
  <c r="BT16" i="8"/>
  <c r="BT17" i="8"/>
  <c r="BT18" i="8"/>
  <c r="BT19" i="8"/>
  <c r="BT20" i="8"/>
  <c r="BT21" i="8"/>
  <c r="BT22" i="8"/>
  <c r="BT23" i="8"/>
  <c r="BT24" i="8"/>
  <c r="BT25" i="8"/>
  <c r="BT26" i="8"/>
  <c r="BT27" i="8"/>
  <c r="BT28" i="8"/>
  <c r="BT29" i="8"/>
  <c r="BT30" i="8"/>
  <c r="BT31" i="8"/>
  <c r="BT32" i="8"/>
  <c r="BT33" i="8"/>
  <c r="BT34" i="8"/>
  <c r="BT35" i="8"/>
  <c r="BT36" i="8"/>
  <c r="BT37" i="8"/>
  <c r="BT38" i="8"/>
  <c r="BT39" i="8"/>
  <c r="BT40" i="8"/>
  <c r="BT41" i="8"/>
  <c r="BT42" i="8"/>
  <c r="BT43" i="8"/>
  <c r="J25" i="6"/>
  <c r="BZ6" i="8"/>
  <c r="BZ9" i="8"/>
  <c r="BZ11" i="8"/>
  <c r="BZ12" i="8"/>
  <c r="BZ13" i="8"/>
  <c r="BZ14" i="8"/>
  <c r="BZ15" i="8"/>
  <c r="BZ16" i="8"/>
  <c r="BZ18" i="8"/>
  <c r="BZ20" i="8"/>
  <c r="BZ21" i="8"/>
  <c r="BZ22" i="8"/>
  <c r="BZ23" i="8"/>
  <c r="BZ24" i="8"/>
  <c r="BZ25" i="8"/>
  <c r="BZ26" i="8"/>
  <c r="BZ27" i="8"/>
  <c r="BZ28" i="8"/>
  <c r="BZ29" i="8"/>
  <c r="BZ31" i="8"/>
  <c r="BZ32" i="8"/>
  <c r="BZ33" i="8"/>
  <c r="BZ34" i="8"/>
  <c r="BZ35" i="8"/>
  <c r="BZ36" i="8"/>
  <c r="BZ37" i="8"/>
  <c r="BZ38" i="8"/>
  <c r="BZ42" i="8"/>
  <c r="Z4" i="6"/>
  <c r="BZ5" i="8" s="1"/>
  <c r="Z5" i="6"/>
  <c r="Z6" i="6"/>
  <c r="BZ7" i="8" s="1"/>
  <c r="Z7" i="6"/>
  <c r="BZ8" i="8" s="1"/>
  <c r="Z8" i="6"/>
  <c r="Z9" i="6"/>
  <c r="BZ10" i="8" s="1"/>
  <c r="Z10" i="6"/>
  <c r="Z11" i="6"/>
  <c r="Z12" i="6"/>
  <c r="Z13" i="6"/>
  <c r="Z14" i="6"/>
  <c r="Z15" i="6"/>
  <c r="Z16" i="6"/>
  <c r="BZ17" i="8" s="1"/>
  <c r="Z17" i="6"/>
  <c r="Z18" i="6"/>
  <c r="BZ19" i="8" s="1"/>
  <c r="Z19" i="6"/>
  <c r="Z20" i="6"/>
  <c r="Z21" i="6"/>
  <c r="Z22" i="6"/>
  <c r="Z23" i="6"/>
  <c r="Z24" i="6"/>
  <c r="Z25" i="6"/>
  <c r="Z26" i="6"/>
  <c r="Z27" i="6"/>
  <c r="Z28" i="6"/>
  <c r="Z29" i="6"/>
  <c r="BZ30" i="8" s="1"/>
  <c r="Z30" i="6"/>
  <c r="Z31" i="6"/>
  <c r="Z32" i="6"/>
  <c r="Z33" i="6"/>
  <c r="Z34" i="6"/>
  <c r="Z35" i="6"/>
  <c r="Z36" i="6"/>
  <c r="Z37" i="6"/>
  <c r="Z38" i="6"/>
  <c r="BZ39" i="8" s="1"/>
  <c r="Z39" i="6"/>
  <c r="BZ40" i="8" s="1"/>
  <c r="Z40" i="6"/>
  <c r="BZ41" i="8" s="1"/>
  <c r="Z41" i="6"/>
  <c r="Z42" i="6"/>
  <c r="BZ43" i="8" s="1"/>
  <c r="Z3" i="6"/>
  <c r="BZ4" i="8" s="1"/>
  <c r="BX5" i="8"/>
  <c r="BX6" i="8"/>
  <c r="BX7" i="8"/>
  <c r="BX8" i="8"/>
  <c r="BX9" i="8"/>
  <c r="BX10" i="8"/>
  <c r="BX11" i="8"/>
  <c r="BX12" i="8"/>
  <c r="BX13" i="8"/>
  <c r="BX14" i="8"/>
  <c r="BX15" i="8"/>
  <c r="BX16" i="8"/>
  <c r="BX17" i="8"/>
  <c r="BX18" i="8"/>
  <c r="BX19" i="8"/>
  <c r="BX20" i="8"/>
  <c r="BX21" i="8"/>
  <c r="BX22" i="8"/>
  <c r="BX23" i="8"/>
  <c r="BX24" i="8"/>
  <c r="BX25" i="8"/>
  <c r="BX26" i="8"/>
  <c r="BX27" i="8"/>
  <c r="BX28" i="8"/>
  <c r="BX29" i="8"/>
  <c r="BX30" i="8"/>
  <c r="BX31" i="8"/>
  <c r="BX32" i="8"/>
  <c r="BX33" i="8"/>
  <c r="BX34" i="8"/>
  <c r="BX35" i="8"/>
  <c r="BX36" i="8"/>
  <c r="BX37" i="8"/>
  <c r="BX38" i="8"/>
  <c r="BX39" i="8"/>
  <c r="BX40" i="8"/>
  <c r="BX41" i="8"/>
  <c r="BX42" i="8"/>
  <c r="BX43" i="8"/>
  <c r="BX4" i="8"/>
  <c r="BQ4" i="8"/>
  <c r="BQ5" i="8"/>
  <c r="BQ6" i="8"/>
  <c r="BQ7" i="8"/>
  <c r="BQ8" i="8"/>
  <c r="BQ9" i="8"/>
  <c r="BQ10" i="8"/>
  <c r="BQ11" i="8"/>
  <c r="BQ12" i="8"/>
  <c r="BQ13" i="8"/>
  <c r="BQ14" i="8"/>
  <c r="BQ15" i="8"/>
  <c r="BQ16" i="8"/>
  <c r="BQ17" i="8"/>
  <c r="BQ18" i="8"/>
  <c r="BQ19" i="8"/>
  <c r="BQ20" i="8"/>
  <c r="BQ21" i="8"/>
  <c r="BQ22" i="8"/>
  <c r="BQ23" i="8"/>
  <c r="BQ24" i="8"/>
  <c r="BQ25" i="8"/>
  <c r="BQ26" i="8"/>
  <c r="BQ27" i="8"/>
  <c r="BQ28" i="8"/>
  <c r="BQ29" i="8"/>
  <c r="BQ30" i="8"/>
  <c r="BQ31" i="8"/>
  <c r="BQ32" i="8"/>
  <c r="BQ33" i="8"/>
  <c r="BQ34" i="8"/>
  <c r="BQ35" i="8"/>
  <c r="BQ36" i="8"/>
  <c r="BQ37" i="8"/>
  <c r="BQ38" i="8"/>
  <c r="BQ39" i="8"/>
  <c r="BQ40" i="8"/>
  <c r="BQ41" i="8"/>
  <c r="BQ42" i="8"/>
  <c r="BQ43" i="8"/>
  <c r="H106" i="3"/>
  <c r="C106" i="3"/>
  <c r="G106" i="3"/>
  <c r="L4" i="8"/>
  <c r="BO43" i="8"/>
  <c r="BO42" i="8"/>
  <c r="BO41" i="8"/>
  <c r="BO40" i="8"/>
  <c r="BO39" i="8"/>
  <c r="BO38" i="8"/>
  <c r="BO37" i="8"/>
  <c r="BO36" i="8"/>
  <c r="BO35" i="8"/>
  <c r="BO34" i="8"/>
  <c r="BO33" i="8"/>
  <c r="BO32" i="8"/>
  <c r="BO31" i="8"/>
  <c r="BO30" i="8"/>
  <c r="BO29" i="8"/>
  <c r="BO28" i="8"/>
  <c r="BO27" i="8"/>
  <c r="BO26" i="8"/>
  <c r="BO25" i="8"/>
  <c r="BO24" i="8"/>
  <c r="BO23" i="8"/>
  <c r="BO22" i="8"/>
  <c r="BO21" i="8"/>
  <c r="BO20" i="8"/>
  <c r="BO19" i="8"/>
  <c r="BO18" i="8"/>
  <c r="BO17" i="8"/>
  <c r="BO16" i="8"/>
  <c r="BO15" i="8"/>
  <c r="BO14" i="8"/>
  <c r="BO13" i="8"/>
  <c r="BO12" i="8"/>
  <c r="BR11" i="8"/>
  <c r="BO11" i="8"/>
  <c r="BR10" i="8"/>
  <c r="BO10" i="8"/>
  <c r="BR9" i="8"/>
  <c r="BO9" i="8"/>
  <c r="K22" i="6" l="1"/>
  <c r="J22" i="6"/>
  <c r="AN4" i="8"/>
  <c r="G25" i="6"/>
  <c r="G32" i="6"/>
  <c r="AE4" i="8" s="1"/>
  <c r="G31" i="6"/>
  <c r="Q4" i="8" s="1"/>
  <c r="G30" i="6"/>
  <c r="R4" i="8" s="1"/>
  <c r="G26" i="6"/>
  <c r="J26" i="6" s="1"/>
  <c r="J27" i="6" s="1"/>
  <c r="Z4" i="8" s="1"/>
  <c r="G29" i="6"/>
  <c r="AC4" i="8" s="1"/>
  <c r="G28" i="6"/>
  <c r="AM4" i="8" s="1"/>
  <c r="AJ4" i="8"/>
  <c r="BR5" i="8"/>
  <c r="BR6" i="8"/>
  <c r="BR7" i="8"/>
  <c r="BR8" i="8"/>
  <c r="BR12" i="8"/>
  <c r="BR13" i="8"/>
  <c r="BR14" i="8"/>
  <c r="BR15" i="8"/>
  <c r="BR16" i="8"/>
  <c r="BR17" i="8"/>
  <c r="BR18" i="8"/>
  <c r="BR19" i="8"/>
  <c r="BR20" i="8"/>
  <c r="BR21" i="8"/>
  <c r="BR22" i="8"/>
  <c r="BR23" i="8"/>
  <c r="BR24" i="8"/>
  <c r="BR25" i="8"/>
  <c r="BR26" i="8"/>
  <c r="BR27" i="8"/>
  <c r="BR28" i="8"/>
  <c r="BR29" i="8"/>
  <c r="BR30" i="8"/>
  <c r="BR31" i="8"/>
  <c r="BR32" i="8"/>
  <c r="BR33" i="8"/>
  <c r="BR34" i="8"/>
  <c r="BR35" i="8"/>
  <c r="BR36" i="8"/>
  <c r="BR37" i="8"/>
  <c r="BR38" i="8"/>
  <c r="BR39" i="8"/>
  <c r="BR40" i="8"/>
  <c r="BR41" i="8"/>
  <c r="BR42" i="8"/>
  <c r="BR43" i="8"/>
  <c r="BR4" i="8"/>
  <c r="BO5" i="8"/>
  <c r="BO6" i="8"/>
  <c r="BO7" i="8"/>
  <c r="BO8" i="8"/>
  <c r="BO4" i="8"/>
  <c r="AP4" i="8"/>
  <c r="AO4" i="8"/>
  <c r="AH4" i="8"/>
  <c r="AG4" i="8"/>
  <c r="AF4" i="8"/>
  <c r="AD4" i="8"/>
  <c r="AB4" i="8"/>
  <c r="AA4" i="8"/>
  <c r="Y4" i="8"/>
  <c r="X4" i="8"/>
  <c r="W4" i="8"/>
  <c r="V4" i="8"/>
  <c r="U4" i="8"/>
  <c r="T4" i="8"/>
  <c r="E4" i="8"/>
  <c r="C4" i="8"/>
  <c r="BL4" i="8"/>
  <c r="BK4" i="8"/>
  <c r="R4" i="6"/>
  <c r="AY4" i="8" s="1"/>
  <c r="R5" i="6"/>
  <c r="BC4" i="8" s="1"/>
  <c r="R6" i="6"/>
  <c r="BD4" i="8" s="1"/>
  <c r="R7" i="6"/>
  <c r="BE4" i="8" s="1"/>
  <c r="R8" i="6"/>
  <c r="BG4" i="8" s="1"/>
  <c r="R9" i="6"/>
  <c r="BH4" i="8" s="1"/>
  <c r="R10" i="6"/>
  <c r="BF4" i="8" s="1"/>
  <c r="R11" i="6"/>
  <c r="AZ4" i="8" s="1"/>
  <c r="R12" i="6"/>
  <c r="BA4" i="8" s="1"/>
  <c r="R13" i="6"/>
  <c r="BI4" i="8" s="1"/>
  <c r="R14" i="6"/>
  <c r="BB4" i="8" s="1"/>
  <c r="R15" i="6"/>
  <c r="BJ4" i="8" s="1"/>
  <c r="R16" i="6"/>
  <c r="AX4" i="8" s="1"/>
  <c r="R3" i="6"/>
  <c r="AW4" i="8" s="1"/>
  <c r="G4" i="8" l="1"/>
  <c r="B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" authorId="0" shapeId="0" xr:uid="{BE6084C2-8ADF-44C6-8F25-2293086CAB0C}">
      <text>
        <r>
          <rPr>
            <sz val="11"/>
            <color indexed="8"/>
            <rFont val="Aptos Narrow"/>
            <family val="2"/>
            <scheme val="minor"/>
          </rPr>
          <t xml:space="preserve">Attribute: DESTINATION_x000D_
Data Type: UPPER(10)_x000D_
Domain: BAS_DESTINATION_x000D_
Domain Type: ALN_x000D_
Domain Data Type: UPPER (10)_x000D_
</t>
        </r>
      </text>
    </comment>
    <comment ref="J2" authorId="0" shapeId="0" xr:uid="{83387F0C-5DBF-4E86-9CD4-B50F73384AEF}">
      <text>
        <r>
          <rPr>
            <sz val="11"/>
            <color indexed="8"/>
            <rFont val="Aptos Narrow"/>
            <family val="2"/>
            <scheme val="minor"/>
          </rPr>
          <t xml:space="preserve">Attribute: STATUS_x000D_
Data Type: UPPER(20)_x000D_
Domain: BAS_PACKNOTESTATUS_x000D_
Domain Type: SYNONYM_x000D_
Domain Data Type: UPPER (10)_x000D_
Default Value: DRAFT_x000D_
</t>
        </r>
      </text>
    </comment>
    <comment ref="O2" authorId="0" shapeId="0" xr:uid="{E3DCE2B6-5074-4862-A1CA-F234CD58846F}">
      <text>
        <r>
          <rPr>
            <sz val="11"/>
            <color indexed="8"/>
            <rFont val="Aptos Narrow"/>
            <family val="2"/>
            <scheme val="minor"/>
          </rPr>
          <t xml:space="preserve">Attribute: VESSEL_x000D_
Data Type: UPPER(30)_x000D_
Domain: BAS_VESSEL_x000D_
Domain Type: ALN_x000D_
Domain Data Type: UPPER (30)_x000D_
</t>
        </r>
      </text>
    </comment>
    <comment ref="V2" authorId="0" shapeId="0" xr:uid="{4A1F1DE8-50B3-451B-90CB-3A705AE983FD}">
      <text>
        <r>
          <rPr>
            <sz val="11"/>
            <color indexed="8"/>
            <rFont val="Aptos Narrow"/>
            <family val="2"/>
            <scheme val="minor"/>
          </rPr>
          <t xml:space="preserve">Attribute: BOXTYPE_x000D_
Data Type: UPPER(30)_x000D_
Same As: BAS_BOXDIMENSIONS.MODEL_x000D_
Domain: BAS_BOXDIMENSIONS_x000D_
Domain Type: TABLE_x000D_
Domain Data Type: _x000D_
</t>
        </r>
      </text>
    </comment>
    <comment ref="W2" authorId="0" shapeId="0" xr:uid="{D16ED298-0563-4938-BD06-9309ECF9AEEE}">
      <text>
        <r>
          <rPr>
            <sz val="11"/>
            <color indexed="8"/>
            <rFont val="Aptos Narrow"/>
            <family val="2"/>
            <scheme val="minor"/>
          </rPr>
          <t xml:space="preserve">Attribute: CLASS_x000D_
Data Type: ALN(5)_x000D_
Domain: BAS_DGCLASS_x000D_
Domain Type: ALN_x000D_
Domain Data Type: ALN (5)_x000D_
</t>
        </r>
      </text>
    </comment>
    <comment ref="X2" authorId="0" shapeId="0" xr:uid="{E5C65521-F575-4478-9EF0-54CA5A28F9B5}">
      <text>
        <r>
          <rPr>
            <sz val="11"/>
            <color indexed="8"/>
            <rFont val="Aptos Narrow"/>
            <family val="2"/>
            <scheme val="minor"/>
          </rPr>
          <t xml:space="preserve">Attribute: DANGEROUSGOODS_x000D_
Data Type: UPPER(1)_x000D_
Domain: BAS_DG_x000D_
Domain Type: ALN_x000D_
Domain Data Type: UPPER (1)_x000D_
</t>
        </r>
      </text>
    </comment>
    <comment ref="BC2" authorId="0" shapeId="0" xr:uid="{C51914DE-4855-4A9F-8EB9-D24227C9A39B}">
      <text>
        <r>
          <rPr>
            <sz val="11"/>
            <color indexed="8"/>
            <rFont val="Aptos Narrow"/>
            <family val="2"/>
            <scheme val="minor"/>
          </rPr>
          <t xml:space="preserve">Attribute: SUBCLASS_x000D_
Data Type: ALN(10)_x000D_
Domain: BAS_DGCLASS_x000D_
Domain Type: ALN_x000D_
Domain Data Type: ALN (5)_x000D_
</t>
        </r>
      </text>
    </comment>
    <comment ref="BH2" authorId="0" shapeId="0" xr:uid="{37924AD0-8D9E-4B65-A2CD-11F00AE6AD24}">
      <text>
        <r>
          <rPr>
            <sz val="11"/>
            <color indexed="8"/>
            <rFont val="Aptos Narrow"/>
            <family val="2"/>
            <scheme val="minor"/>
          </rPr>
          <t xml:space="preserve">Attribute: ZONEREF_x000D_
Data Type: ALN(10)_x000D_
Same As: BAS_ZONES.ZONEREF_x000D_
Domain: BAS_PNZONES_x000D_
Domain Type: TABLE_x000D_
Domain Data Type: _x000D_
</t>
        </r>
      </text>
    </comment>
    <comment ref="BO2" authorId="0" shapeId="0" xr:uid="{65E0E3CA-F0F2-4CDE-9382-7CBC5868B287}">
      <text>
        <r>
          <rPr>
            <sz val="11"/>
            <color indexed="8"/>
            <rFont val="Aptos Narrow"/>
            <family val="2"/>
            <scheme val="minor"/>
          </rPr>
          <t xml:space="preserve">Attribute: CARGOTYPE_x000D_
Data Type: UPPER(10)_x000D_
Domain: BAS_CARGOTYPE_x000D_
Domain Type: ALN_x000D_
Domain Data Type: UPPER (10)_x000D_
</t>
        </r>
      </text>
    </comment>
    <comment ref="BV2" authorId="0" shapeId="0" xr:uid="{D4EB6142-C56A-4623-B86B-699385AAF376}">
      <text>
        <r>
          <rPr>
            <sz val="11"/>
            <color indexed="8"/>
            <rFont val="Aptos Narrow"/>
            <family val="2"/>
            <scheme val="minor"/>
          </rPr>
          <t xml:space="preserve">Attribute: ASSETNUM_x000D_
Data Type: UPPER(12)_x000D_
Same As: ASSET.ASSETNUM_x000D_
Domain: BAS_MANIFESTASSET_x000D_
Domain Type: TABLE_x000D_
Domain Data Type: _x000D_
</t>
        </r>
      </text>
    </comment>
    <comment ref="CI2" authorId="0" shapeId="0" xr:uid="{36F77FEA-299B-4157-B8D6-42D796E0FE36}">
      <text>
        <r>
          <rPr>
            <sz val="11"/>
            <color indexed="8"/>
            <rFont val="Aptos Narrow"/>
            <family val="2"/>
            <scheme val="minor"/>
          </rPr>
          <t xml:space="preserve">Attribute: CURRENCYCODE_x000D_
Data Type: UPPER(8)_x000D_
Same As: CURRENCY.CURRENCYCODE_x000D_
Domain: BAS_CURRENCY_x000D_
Domain Type: TABLE_x000D_
Domain Data Type: _x000D_
Default Value: GBP_x000D_
</t>
        </r>
      </text>
    </comment>
    <comment ref="CM2" authorId="0" shapeId="0" xr:uid="{1F6F1E00-BFDC-44A8-A7E4-E7028FF6C47A}">
      <text>
        <r>
          <rPr>
            <sz val="11"/>
            <color indexed="8"/>
            <rFont val="Aptos Narrow"/>
            <family val="2"/>
            <scheme val="minor"/>
          </rPr>
          <t xml:space="preserve">Attribute: SUBCLASS_x000D_
Data Type: ALN(10)_x000D_
Domain: BAS_DGSUBCLASS_x000D_
Domain Type: ALN_x000D_
Domain Data Type: ALN (10)_x000D_
</t>
        </r>
      </text>
    </comment>
  </commentList>
</comments>
</file>

<file path=xl/sharedStrings.xml><?xml version="1.0" encoding="utf-8"?>
<sst xmlns="http://schemas.openxmlformats.org/spreadsheetml/2006/main" count="433" uniqueCount="346">
  <si>
    <t>CARGO PACKING NOTE</t>
  </si>
  <si>
    <t>Description</t>
  </si>
  <si>
    <t>Destination</t>
  </si>
  <si>
    <t>Cargo Type</t>
  </si>
  <si>
    <t>Required on Station</t>
  </si>
  <si>
    <t>Priority?</t>
  </si>
  <si>
    <t>Box Type</t>
  </si>
  <si>
    <t>Export License?</t>
  </si>
  <si>
    <t>Special Instructions</t>
  </si>
  <si>
    <t>Dangerous Goods</t>
  </si>
  <si>
    <t>ITEMS</t>
  </si>
  <si>
    <t>Quantity</t>
  </si>
  <si>
    <t>Line Cost</t>
  </si>
  <si>
    <t>Currency</t>
  </si>
  <si>
    <t>Commodity Code</t>
  </si>
  <si>
    <t>Bird Island</t>
  </si>
  <si>
    <t>Cambridge</t>
  </si>
  <si>
    <t>Falkland Islands</t>
  </si>
  <si>
    <t>Halley Station</t>
  </si>
  <si>
    <t>King Edward Point</t>
  </si>
  <si>
    <t>Ny-Alesund</t>
  </si>
  <si>
    <t>Other</t>
  </si>
  <si>
    <t>Polar Distribution Hub (Bar Hill)</t>
  </si>
  <si>
    <t>Rothera</t>
  </si>
  <si>
    <t>RRS Sir David Attenborough</t>
  </si>
  <si>
    <t>Signy</t>
  </si>
  <si>
    <t>Cruise</t>
  </si>
  <si>
    <t>Visiting Scientists</t>
  </si>
  <si>
    <t>Weight (kg)</t>
  </si>
  <si>
    <t>Does your cargo contain dangerous goods?</t>
  </si>
  <si>
    <t>N</t>
  </si>
  <si>
    <t>Cool stow tropics only</t>
  </si>
  <si>
    <t>Special stow / Fragile</t>
  </si>
  <si>
    <t>Wanted on voyage</t>
  </si>
  <si>
    <t>Immediate discharge</t>
  </si>
  <si>
    <t>Do not freeze</t>
  </si>
  <si>
    <t>Insecticide fogger sensitive</t>
  </si>
  <si>
    <t>None</t>
  </si>
  <si>
    <t>Item #</t>
  </si>
  <si>
    <t>BY SUBMISSION OF THIS CARGO PACKING NOTE AND THE GOODS DESCRIBED THEREIN; THE CONSIGNOR CONFIRMS THIS IS A TRUE AND FULL DECLARATION OF CONTENTS AND THAT ANY INNER OR OUTER PACKAGING AND ALL CONTENTS CONFORM TO THE REQUIREMENTS OF THE BAS BIOSECURITY HANDBOOK.</t>
  </si>
  <si>
    <t>CONSIGNOR</t>
  </si>
  <si>
    <t>CONSIGNEE</t>
  </si>
  <si>
    <t>Totals</t>
  </si>
  <si>
    <t>Unit Cost</t>
  </si>
  <si>
    <t>Line Cost (GBP)</t>
  </si>
  <si>
    <r>
      <t>Cool stow (+4</t>
    </r>
    <r>
      <rPr>
        <sz val="11"/>
        <color theme="1"/>
        <rFont val="Aptos Narrow"/>
        <family val="2"/>
      </rPr>
      <t>°C)</t>
    </r>
  </si>
  <si>
    <t>Frozen stow (-20°C)</t>
  </si>
  <si>
    <t>Frozen stow (-80°C)</t>
  </si>
  <si>
    <t>YES</t>
  </si>
  <si>
    <t>NO</t>
  </si>
  <si>
    <t>Bas_packnoteid</t>
  </si>
  <si>
    <t>Pack Note</t>
  </si>
  <si>
    <t>Complete</t>
  </si>
  <si>
    <t>Consignee - Person receiving goods</t>
  </si>
  <si>
    <t>Consignor - Person sending goods</t>
  </si>
  <si>
    <t>Dimensions (L,W,H)</t>
  </si>
  <si>
    <t>Status</t>
  </si>
  <si>
    <t>CPN Value</t>
  </si>
  <si>
    <t>Weight (KG)</t>
  </si>
  <si>
    <t>Dangerous Note</t>
  </si>
  <si>
    <t>Name</t>
  </si>
  <si>
    <t>Special Stowage Description</t>
  </si>
  <si>
    <t>Biosecurity Declaration</t>
  </si>
  <si>
    <t>Class</t>
  </si>
  <si>
    <t>Delivered to Logistics</t>
  </si>
  <si>
    <t>Flashpoint Temperature (oC)</t>
  </si>
  <si>
    <t>Gross Weight</t>
  </si>
  <si>
    <t>Inner Packaging</t>
  </si>
  <si>
    <t>No. Inner Packs</t>
  </si>
  <si>
    <t>Marine Pollutant</t>
  </si>
  <si>
    <t>Nett Weight per Pack</t>
  </si>
  <si>
    <t>Other Destination</t>
  </si>
  <si>
    <t>Outer Packaging</t>
  </si>
  <si>
    <t>Packing Group</t>
  </si>
  <si>
    <t>Priority</t>
  </si>
  <si>
    <t>Proper Shipping Name</t>
  </si>
  <si>
    <t>Frozen Stow</t>
  </si>
  <si>
    <t>Cool Stow</t>
  </si>
  <si>
    <t>Special stow fragile</t>
  </si>
  <si>
    <t>Other Special Instruction</t>
  </si>
  <si>
    <t>Sub-Class</t>
  </si>
  <si>
    <t>Total Litres (if applicable)</t>
  </si>
  <si>
    <t>Total Nett</t>
  </si>
  <si>
    <t>UN Number</t>
  </si>
  <si>
    <t>Volume (m3)</t>
  </si>
  <si>
    <t>Other Consignor - Person sending goods</t>
  </si>
  <si>
    <t>Other Consignor</t>
  </si>
  <si>
    <t>Is Packing Required</t>
  </si>
  <si>
    <t>Export License</t>
  </si>
  <si>
    <t>Cargo Type Cruise</t>
  </si>
  <si>
    <t>Cargo Type Other</t>
  </si>
  <si>
    <t>Bolnumbers</t>
  </si>
  <si>
    <t>BAS_PACKNOTELINE</t>
  </si>
  <si>
    <t>Bas_packnotelineid</t>
  </si>
  <si>
    <t>Item Number</t>
  </si>
  <si>
    <t>Materials Safety Datasheet Attached</t>
  </si>
  <si>
    <t>BAS_PACKNOTEID</t>
  </si>
  <si>
    <t>PACKNOTE</t>
  </si>
  <si>
    <t>DESCRIPTION</t>
  </si>
  <si>
    <t>COMPLETE</t>
  </si>
  <si>
    <t>DESTINATION</t>
  </si>
  <si>
    <t>DIMENSIONS</t>
  </si>
  <si>
    <t>QUANTITY</t>
  </si>
  <si>
    <t>STATUS</t>
  </si>
  <si>
    <t>VALUE</t>
  </si>
  <si>
    <t>WEIGHT</t>
  </si>
  <si>
    <t>DGN</t>
  </si>
  <si>
    <t>NAME</t>
  </si>
  <si>
    <t>SPECIALSTOWDESC</t>
  </si>
  <si>
    <t>BIOSECURITY</t>
  </si>
  <si>
    <t>BOXTYPE</t>
  </si>
  <si>
    <t>CLASS</t>
  </si>
  <si>
    <t>DANGEROUSGOODS</t>
  </si>
  <si>
    <t>DELIVERED</t>
  </si>
  <si>
    <t>FLASHPOINT</t>
  </si>
  <si>
    <t>GROSSWEIGHT</t>
  </si>
  <si>
    <t>INNERPACKAGING</t>
  </si>
  <si>
    <t>INNERPACKS</t>
  </si>
  <si>
    <t>MARINEPOLLUTANT</t>
  </si>
  <si>
    <t>NETTWEIGHTPERPACK</t>
  </si>
  <si>
    <t>OTHERDESTINATION</t>
  </si>
  <si>
    <t>OUTERPACKAGING</t>
  </si>
  <si>
    <t>PACKINGGROUP</t>
  </si>
  <si>
    <t>PRIORITY</t>
  </si>
  <si>
    <t>PROPERSHIPPINGNAME</t>
  </si>
  <si>
    <t>SI1</t>
  </si>
  <si>
    <t>SI10</t>
  </si>
  <si>
    <t>SI2</t>
  </si>
  <si>
    <t>SI3</t>
  </si>
  <si>
    <t>SI4</t>
  </si>
  <si>
    <t>SI5</t>
  </si>
  <si>
    <t>SI6</t>
  </si>
  <si>
    <t>SI7</t>
  </si>
  <si>
    <t>SI8</t>
  </si>
  <si>
    <t>SI9</t>
  </si>
  <si>
    <t>SIOTHER</t>
  </si>
  <si>
    <t>SUBCLASS</t>
  </si>
  <si>
    <t>TOTALLITRES</t>
  </si>
  <si>
    <t>TOTALNETT</t>
  </si>
  <si>
    <t>UNNUM</t>
  </si>
  <si>
    <t>VOLUME</t>
  </si>
  <si>
    <t>CONSIGNOR2</t>
  </si>
  <si>
    <t>OTHERCONSIGNOR</t>
  </si>
  <si>
    <t>PACKING</t>
  </si>
  <si>
    <t>BAS_EXPORTLIC</t>
  </si>
  <si>
    <t>CARGOTYPE</t>
  </si>
  <si>
    <t>CARGOTYPECRUISE</t>
  </si>
  <si>
    <t>CARGOTYPEOTHER</t>
  </si>
  <si>
    <t>REQUIREDDATE</t>
  </si>
  <si>
    <t>BOLNUMBERS</t>
  </si>
  <si>
    <t>!BAS_PACKNOTELINE!</t>
  </si>
  <si>
    <t>BAS_PACKNOTELINEID</t>
  </si>
  <si>
    <t>LINECOST</t>
  </si>
  <si>
    <t>LINENUM</t>
  </si>
  <si>
    <t>COMMODITY</t>
  </si>
  <si>
    <t>CURRENCYCODE</t>
  </si>
  <si>
    <t>DATASHEET</t>
  </si>
  <si>
    <t>LINECOSTGBP</t>
  </si>
  <si>
    <t>UNITCOST</t>
  </si>
  <si>
    <t>DG</t>
  </si>
  <si>
    <t>CA-2627</t>
  </si>
  <si>
    <t>Spare Clothing for Station</t>
  </si>
  <si>
    <t>Station Leader</t>
  </si>
  <si>
    <t>ALINE</t>
  </si>
  <si>
    <t>BI</t>
  </si>
  <si>
    <t>DRAFT</t>
  </si>
  <si>
    <t>BOX2(MEDIUM)</t>
  </si>
  <si>
    <t>Alice Irvine</t>
  </si>
  <si>
    <t>OT</t>
  </si>
  <si>
    <t>Clothing</t>
  </si>
  <si>
    <t>Destination Abbv.</t>
  </si>
  <si>
    <t>FI</t>
  </si>
  <si>
    <t>CA</t>
  </si>
  <si>
    <t>HA</t>
  </si>
  <si>
    <t>NY</t>
  </si>
  <si>
    <t>RO</t>
  </si>
  <si>
    <t>SI</t>
  </si>
  <si>
    <t>PDH</t>
  </si>
  <si>
    <t>SD</t>
  </si>
  <si>
    <t>KP</t>
  </si>
  <si>
    <t>Do not modify</t>
  </si>
  <si>
    <t>1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</si>
  <si>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</si>
  <si>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</si>
  <si>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</si>
  <si>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</si>
  <si>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</si>
  <si>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</si>
  <si>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</si>
  <si>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</si>
  <si>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</si>
  <si>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</si>
  <si>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3</t>
  </si>
  <si>
    <t>4</t>
  </si>
  <si>
    <t>4.1</t>
  </si>
  <si>
    <t>4.2</t>
  </si>
  <si>
    <t>4.3</t>
  </si>
  <si>
    <t>5</t>
  </si>
  <si>
    <t>5.1</t>
  </si>
  <si>
    <t>5.2</t>
  </si>
  <si>
    <t>6</t>
  </si>
  <si>
    <t>6.1</t>
  </si>
  <si>
    <t>6.2</t>
  </si>
  <si>
    <t>7</t>
  </si>
  <si>
    <t>8</t>
  </si>
  <si>
    <t>9</t>
  </si>
  <si>
    <t>1 Explosives</t>
  </si>
  <si>
    <t>1.1 Substances and articles which have a mass explosion hazard</t>
  </si>
  <si>
    <t>1.2 Substances and articles which have a projection hazard but not a mass explosion hazard</t>
  </si>
  <si>
    <t>1.3 Substances and articles which have a fire hazard &amp; minor blast hazard and/or minor projection hazard</t>
  </si>
  <si>
    <t>1.4 Substances and articles which present no significant hazard</t>
  </si>
  <si>
    <t>1.5 Very insensitive substances which have a mass explosion hazard</t>
  </si>
  <si>
    <t>1.6 Extremely insensitive articles which do not have a mass explosion hazard</t>
  </si>
  <si>
    <t>2 Gases</t>
  </si>
  <si>
    <t>2.1 Flammable gases</t>
  </si>
  <si>
    <t>2.2 Non-flammable, non-toxic gases</t>
  </si>
  <si>
    <t>2.3 Toxic gases</t>
  </si>
  <si>
    <t>3 Flammable liquids</t>
  </si>
  <si>
    <t>4 Flammable solids</t>
  </si>
  <si>
    <t>4.1 Flammable solids, self-reactive substances, solid desensitized explosives &amp; polymerizing substances</t>
  </si>
  <si>
    <t>4.2 Substances liable to spontaneous combustion</t>
  </si>
  <si>
    <t>4.3 Substances which, in contact with water, emit flammable gases</t>
  </si>
  <si>
    <t>5 Oxidising substances</t>
  </si>
  <si>
    <t>5.1 Oxidising substances</t>
  </si>
  <si>
    <t>5.2 Organic peroxides</t>
  </si>
  <si>
    <t>6 Toxic substances</t>
  </si>
  <si>
    <t>6.1 Toxic substances</t>
  </si>
  <si>
    <t>6.2 Infectious substances</t>
  </si>
  <si>
    <t>7 Radioactive material</t>
  </si>
  <si>
    <t>8 Corrosive substances</t>
  </si>
  <si>
    <t>9 Miscellaneous dangerous substances and articles</t>
  </si>
  <si>
    <t>Dangerous Goods Classes</t>
  </si>
  <si>
    <t>DANGEROUS GOODS INFORMATION</t>
  </si>
  <si>
    <t>Number of Inner Packs</t>
  </si>
  <si>
    <t>You must provide a Material Safety Data Sheet (MSDS) for each dangerous good.</t>
  </si>
  <si>
    <t>Shipment Season</t>
  </si>
  <si>
    <t>Frozen Stow (-80C)</t>
  </si>
  <si>
    <t>Dried</t>
  </si>
  <si>
    <t>In Preservative</t>
  </si>
  <si>
    <t>Dangerous Good Special Provision</t>
  </si>
  <si>
    <t>Dangerous Good Special Provision Detail</t>
  </si>
  <si>
    <t>SHIPMENTYEAR</t>
  </si>
  <si>
    <t>SI11</t>
  </si>
  <si>
    <t>SI12</t>
  </si>
  <si>
    <t>SI13</t>
  </si>
  <si>
    <t>SI14</t>
  </si>
  <si>
    <t>SI14DETAIL</t>
  </si>
  <si>
    <t>12/31/2025</t>
  </si>
  <si>
    <t>SD057</t>
  </si>
  <si>
    <t>SCV</t>
  </si>
  <si>
    <t>SDA Cruise (Sub Destination)</t>
  </si>
  <si>
    <t>SD055A</t>
  </si>
  <si>
    <t>SD055B</t>
  </si>
  <si>
    <t>SD056</t>
  </si>
  <si>
    <t>SD058</t>
  </si>
  <si>
    <t>SD060</t>
  </si>
  <si>
    <t>Each UN number requires its own Cargo Packing Note. Only one UN number is allowed per Cargo Packing Note.</t>
  </si>
  <si>
    <t>SDA Destination</t>
  </si>
  <si>
    <t>GENERAL INFORMATION</t>
  </si>
  <si>
    <t>Frozen stow (-20°C)?</t>
  </si>
  <si>
    <t>Frozen stow (-80°C)?</t>
  </si>
  <si>
    <t>Cool stow (+4°C)?</t>
  </si>
  <si>
    <t>Cool stow tropics only?</t>
  </si>
  <si>
    <t>Special stow / Fragile?</t>
  </si>
  <si>
    <t>Wanted on voyage?</t>
  </si>
  <si>
    <t>Immediate discharge?</t>
  </si>
  <si>
    <t>Do not freeze?</t>
  </si>
  <si>
    <t>Dried?</t>
  </si>
  <si>
    <t>In Preservative?</t>
  </si>
  <si>
    <t>Insecticide fogger sensitive?</t>
  </si>
  <si>
    <t>Dangerous Good Special Provision?</t>
  </si>
  <si>
    <t>None?</t>
  </si>
  <si>
    <t>Other?</t>
  </si>
  <si>
    <t>Dangerous Good Special Provision Details:</t>
  </si>
  <si>
    <r>
      <t>Description</t>
    </r>
    <r>
      <rPr>
        <b/>
        <sz val="11"/>
        <color rgb="FFFF0000"/>
        <rFont val="Aptos Narrow"/>
        <family val="2"/>
        <scheme val="minor"/>
      </rPr>
      <t>*</t>
    </r>
  </si>
  <si>
    <r>
      <t>Destination</t>
    </r>
    <r>
      <rPr>
        <b/>
        <sz val="11"/>
        <color rgb="FFFF0000"/>
        <rFont val="Aptos Narrow"/>
        <family val="2"/>
        <scheme val="minor"/>
      </rPr>
      <t>*</t>
    </r>
  </si>
  <si>
    <r>
      <t>Cargo Type</t>
    </r>
    <r>
      <rPr>
        <b/>
        <sz val="11"/>
        <color rgb="FFFF0000"/>
        <rFont val="Aptos Narrow"/>
        <family val="2"/>
        <scheme val="minor"/>
      </rPr>
      <t>*</t>
    </r>
  </si>
  <si>
    <r>
      <t>Consignor</t>
    </r>
    <r>
      <rPr>
        <b/>
        <sz val="11"/>
        <color rgb="FFFF0000"/>
        <rFont val="Aptos Narrow"/>
        <family val="2"/>
        <scheme val="minor"/>
      </rPr>
      <t>*</t>
    </r>
  </si>
  <si>
    <r>
      <t>Does your cargo contain dangerous goods?</t>
    </r>
    <r>
      <rPr>
        <b/>
        <sz val="11"/>
        <color rgb="FFFF0000"/>
        <rFont val="Aptos Narrow"/>
        <family val="2"/>
        <scheme val="minor"/>
      </rPr>
      <t>*</t>
    </r>
  </si>
  <si>
    <r>
      <t>Item Description</t>
    </r>
    <r>
      <rPr>
        <b/>
        <sz val="11"/>
        <color rgb="FFFF0000"/>
        <rFont val="Aptos Narrow"/>
        <family val="2"/>
        <scheme val="minor"/>
      </rPr>
      <t>*</t>
    </r>
  </si>
  <si>
    <r>
      <t>Quantity</t>
    </r>
    <r>
      <rPr>
        <b/>
        <sz val="11"/>
        <color rgb="FFFF0000"/>
        <rFont val="Aptos Narrow"/>
        <family val="2"/>
        <scheme val="minor"/>
      </rPr>
      <t>*</t>
    </r>
  </si>
  <si>
    <r>
      <t>Line Cost (GBP)</t>
    </r>
    <r>
      <rPr>
        <b/>
        <sz val="11"/>
        <color rgb="FFFF0000"/>
        <rFont val="Aptos Narrow"/>
        <family val="2"/>
        <scheme val="minor"/>
      </rPr>
      <t>*</t>
    </r>
  </si>
  <si>
    <r>
      <t>Commodity Code</t>
    </r>
    <r>
      <rPr>
        <b/>
        <sz val="11"/>
        <color rgb="FFFF0000"/>
        <rFont val="Aptos Narrow"/>
        <family val="2"/>
        <scheme val="minor"/>
      </rPr>
      <t>*</t>
    </r>
  </si>
  <si>
    <r>
      <t>Dangerous Good?</t>
    </r>
    <r>
      <rPr>
        <b/>
        <sz val="11"/>
        <color rgb="FFFF0000"/>
        <rFont val="Aptos Narrow"/>
        <family val="2"/>
        <scheme val="minor"/>
      </rPr>
      <t>*</t>
    </r>
  </si>
  <si>
    <t>Other Details:</t>
  </si>
  <si>
    <t>Loadsheet Value</t>
  </si>
  <si>
    <t>DG Class Num</t>
  </si>
  <si>
    <t>Live Value</t>
  </si>
  <si>
    <t>DG Value</t>
  </si>
  <si>
    <t>CRU</t>
  </si>
  <si>
    <t>Destination*</t>
  </si>
  <si>
    <t>Cargo Type*</t>
  </si>
  <si>
    <t>Class*</t>
  </si>
  <si>
    <t>cargo contain DG?</t>
  </si>
  <si>
    <t>Line Item DG?</t>
  </si>
  <si>
    <t>Line Item #</t>
  </si>
  <si>
    <t>DG Check</t>
  </si>
  <si>
    <t>GBP</t>
  </si>
  <si>
    <r>
      <t>Flashpoint Temperature (</t>
    </r>
    <r>
      <rPr>
        <sz val="11"/>
        <color theme="1"/>
        <rFont val="Aptos Narrow"/>
        <family val="2"/>
        <scheme val="minor"/>
      </rPr>
      <t>°C)</t>
    </r>
  </si>
  <si>
    <r>
      <t xml:space="preserve">Please fill out one Cargo Packing Note per cargo item.
</t>
    </r>
    <r>
      <rPr>
        <b/>
        <sz val="12"/>
        <rFont val="Aptos Narrow"/>
        <family val="2"/>
        <scheme val="minor"/>
      </rPr>
      <t>Bold</t>
    </r>
    <r>
      <rPr>
        <b/>
        <sz val="12"/>
        <color rgb="FFFF0000"/>
        <rFont val="Aptos Narrow"/>
        <family val="2"/>
        <scheme val="minor"/>
      </rPr>
      <t>*</t>
    </r>
    <r>
      <rPr>
        <sz val="12"/>
        <rFont val="Aptos Narrow"/>
        <family val="2"/>
        <scheme val="minor"/>
      </rPr>
      <t xml:space="preserve"> indicates a mandatory field.</t>
    </r>
  </si>
  <si>
    <t>Loadsheet</t>
  </si>
  <si>
    <r>
      <t>Required on Station</t>
    </r>
    <r>
      <rPr>
        <b/>
        <sz val="11"/>
        <color rgb="FFFF0000"/>
        <rFont val="Aptos Narrow"/>
        <family val="2"/>
        <scheme val="minor"/>
      </rPr>
      <t>*</t>
    </r>
  </si>
  <si>
    <r>
      <t>Consignee / Project</t>
    </r>
    <r>
      <rPr>
        <b/>
        <sz val="11"/>
        <color rgb="FFFF0000"/>
        <rFont val="Aptos Narrow"/>
        <family val="2"/>
        <scheme val="minor"/>
      </rPr>
      <t>*</t>
    </r>
  </si>
  <si>
    <t>SDA Cruise</t>
  </si>
  <si>
    <t>AME</t>
  </si>
  <si>
    <t>Antarctic Marine Engineering</t>
  </si>
  <si>
    <t>BT</t>
  </si>
  <si>
    <t>Boating</t>
  </si>
  <si>
    <t>ENV</t>
  </si>
  <si>
    <t>Environmental Management</t>
  </si>
  <si>
    <t>FE</t>
  </si>
  <si>
    <t>Field Operations Dept</t>
  </si>
  <si>
    <t>HSE</t>
  </si>
  <si>
    <t>Health and Safety And PPE</t>
  </si>
  <si>
    <t>IT</t>
  </si>
  <si>
    <t>Communication &amp; computing Dept</t>
  </si>
  <si>
    <t>KB</t>
  </si>
  <si>
    <t>Kitbag</t>
  </si>
  <si>
    <t>SAM</t>
  </si>
  <si>
    <t>Samples</t>
  </si>
  <si>
    <t>SCB</t>
  </si>
  <si>
    <t>BAS Scientists</t>
  </si>
  <si>
    <t>SPECIAL INSTRUCTIONS</t>
  </si>
  <si>
    <t>Other Destination value</t>
  </si>
  <si>
    <t>=</t>
  </si>
  <si>
    <t>1,2,3</t>
  </si>
  <si>
    <t>Length</t>
  </si>
  <si>
    <t>Width</t>
  </si>
  <si>
    <t>Height</t>
  </si>
  <si>
    <t>HEIGHT</t>
  </si>
  <si>
    <t>LENGTH</t>
  </si>
  <si>
    <t>WIDTH</t>
  </si>
  <si>
    <t>Length (cm)</t>
  </si>
  <si>
    <t>Width (cm)</t>
  </si>
  <si>
    <t>Height (cm)</t>
  </si>
  <si>
    <t>Medical</t>
  </si>
  <si>
    <t>MED</t>
  </si>
  <si>
    <t>Version 1.2 Published 2025-06-30</t>
  </si>
  <si>
    <t>v1.0</t>
  </si>
  <si>
    <t>v1.1</t>
  </si>
  <si>
    <t>v1.2</t>
  </si>
  <si>
    <t>Version</t>
  </si>
  <si>
    <t>Initial release</t>
  </si>
  <si>
    <t>Added "Medical" as an option for Cargo Type</t>
  </si>
  <si>
    <t>Added optional fields for length, width, height</t>
  </si>
  <si>
    <t>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</si>
</sst>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4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32"/>
      <name val="Aptos Narrow"/>
      <family val="2"/>
      <scheme val="minor"/>
    </font>
    <font>
      <sz val="72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</patternFill>
    </fill>
  </fills>
  <borders count="5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3" borderId="2" xfId="0" applyFont="1" applyFill="1" applyBorder="1"/>
    <xf numFmtId="0" fontId="0" fillId="2" borderId="2" xfId="0" applyFont="1" applyFill="1" applyBorder="1"/>
    <xf numFmtId="0" fontId="0" fillId="0" borderId="2" xfId="0" applyFont="1" applyBorder="1"/>
    <xf numFmtId="0" fontId="1" fillId="3" borderId="2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Alignment="1">
      <alignment wrapText="1"/>
    </xf>
    <xf numFmtId="0" fontId="2" fillId="0" borderId="0" xfId="0" applyFont="1"/>
    <xf numFmtId="0" fontId="8" fillId="0" borderId="0" xfId="2"/>
    <xf numFmtId="0" fontId="9" fillId="0" borderId="0" xfId="2" applyFont="1"/>
    <xf numFmtId="0" fontId="0" fillId="5" borderId="0" xfId="0" applyFill="1"/>
    <xf numFmtId="0" fontId="1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0" xfId="0" applyFont="1" applyBorder="1" applyAlignment="1">
      <alignment wrapText="1"/>
    </xf>
    <xf numFmtId="0" fontId="0" fillId="0" borderId="28" xfId="0" applyBorder="1"/>
    <xf numFmtId="2" fontId="0" fillId="0" borderId="0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18" fillId="0" borderId="0" xfId="0" applyFont="1"/>
    <xf numFmtId="0" fontId="0" fillId="0" borderId="0" xfId="0" applyNumberFormat="1" applyFont="1" applyFill="1" applyBorder="1" applyAlignment="1" applyProtection="1">
      <alignment horizontal="left" wrapText="1"/>
      <protection locked="0"/>
    </xf>
    <xf numFmtId="1" fontId="0" fillId="0" borderId="3" xfId="0" applyNumberFormat="1" applyFont="1" applyFill="1" applyBorder="1" applyAlignment="1" applyProtection="1">
      <alignment horizontal="left"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0" fillId="10" borderId="0" xfId="0" applyFont="1" applyFill="1" applyBorder="1" applyAlignment="1" applyProtection="1">
      <alignment wrapText="1"/>
    </xf>
    <xf numFmtId="0" fontId="0" fillId="10" borderId="0" xfId="0" applyFont="1" applyFill="1" applyBorder="1" applyAlignment="1" applyProtection="1"/>
    <xf numFmtId="0" fontId="0" fillId="10" borderId="0" xfId="0" applyFont="1" applyFill="1" applyBorder="1" applyProtection="1"/>
    <xf numFmtId="0" fontId="0" fillId="10" borderId="0" xfId="0" applyFont="1" applyFill="1" applyProtection="1"/>
    <xf numFmtId="0" fontId="0" fillId="10" borderId="3" xfId="0" applyFont="1" applyFill="1" applyBorder="1" applyAlignment="1" applyProtection="1">
      <alignment wrapText="1"/>
    </xf>
    <xf numFmtId="0" fontId="3" fillId="10" borderId="7" xfId="0" applyFont="1" applyFill="1" applyBorder="1" applyAlignment="1" applyProtection="1">
      <alignment horizontal="center" vertical="center" wrapText="1"/>
    </xf>
    <xf numFmtId="0" fontId="3" fillId="10" borderId="7" xfId="0" applyFont="1" applyFill="1" applyBorder="1" applyAlignment="1" applyProtection="1"/>
    <xf numFmtId="0" fontId="3" fillId="10" borderId="7" xfId="0" applyFont="1" applyFill="1" applyBorder="1" applyAlignment="1" applyProtection="1">
      <alignment wrapText="1"/>
    </xf>
    <xf numFmtId="0" fontId="0" fillId="10" borderId="7" xfId="0" applyFont="1" applyFill="1" applyBorder="1" applyProtection="1"/>
    <xf numFmtId="0" fontId="0" fillId="10" borderId="20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0" fillId="0" borderId="14" xfId="0" applyFont="1" applyFill="1" applyBorder="1" applyAlignment="1" applyProtection="1">
      <alignment horizontal="center"/>
    </xf>
    <xf numFmtId="0" fontId="3" fillId="10" borderId="0" xfId="0" applyFont="1" applyFill="1" applyBorder="1" applyAlignment="1" applyProtection="1">
      <alignment wrapText="1"/>
    </xf>
    <xf numFmtId="44" fontId="2" fillId="0" borderId="7" xfId="1" applyFont="1" applyFill="1" applyBorder="1" applyAlignment="1" applyProtection="1">
      <alignment horizontal="center" wrapText="1"/>
    </xf>
    <xf numFmtId="0" fontId="2" fillId="10" borderId="0" xfId="0" applyFont="1" applyFill="1" applyBorder="1" applyAlignment="1" applyProtection="1">
      <alignment horizontal="center"/>
    </xf>
    <xf numFmtId="0" fontId="2" fillId="10" borderId="0" xfId="0" applyFont="1" applyFill="1" applyBorder="1" applyAlignment="1" applyProtection="1">
      <alignment horizontal="center" wrapText="1"/>
    </xf>
    <xf numFmtId="0" fontId="0" fillId="10" borderId="0" xfId="0" applyFont="1" applyFill="1" applyBorder="1" applyAlignment="1" applyProtection="1">
      <alignment horizontal="center"/>
    </xf>
    <xf numFmtId="0" fontId="0" fillId="10" borderId="0" xfId="0" applyFont="1" applyFill="1" applyBorder="1" applyAlignment="1" applyProtection="1">
      <alignment horizontal="center" wrapText="1"/>
    </xf>
    <xf numFmtId="0" fontId="0" fillId="0" borderId="0" xfId="0" applyFill="1"/>
    <xf numFmtId="14" fontId="0" fillId="0" borderId="0" xfId="0" applyNumberFormat="1" applyFill="1"/>
    <xf numFmtId="1" fontId="0" fillId="0" borderId="0" xfId="0" applyNumberFormat="1" applyFont="1" applyFill="1" applyBorder="1" applyAlignment="1" applyProtection="1">
      <alignment wrapText="1"/>
      <protection locked="0"/>
    </xf>
    <xf numFmtId="2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/>
    <xf numFmtId="0" fontId="0" fillId="11" borderId="0" xfId="0" applyFill="1"/>
    <xf numFmtId="0" fontId="0" fillId="0" borderId="20" xfId="0" applyFont="1" applyFill="1" applyBorder="1" applyAlignment="1" applyProtection="1">
      <alignment horizontal="left"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2" fillId="0" borderId="12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14" fillId="6" borderId="6" xfId="0" applyFont="1" applyFill="1" applyBorder="1" applyAlignment="1" applyProtection="1">
      <alignment horizontal="center" vertical="center" wrapText="1"/>
    </xf>
    <xf numFmtId="0" fontId="14" fillId="6" borderId="7" xfId="0" applyFont="1" applyFill="1" applyBorder="1" applyAlignment="1" applyProtection="1">
      <alignment horizontal="center" vertical="center" wrapText="1"/>
    </xf>
    <xf numFmtId="0" fontId="14" fillId="6" borderId="8" xfId="0" applyFont="1" applyFill="1" applyBorder="1" applyAlignment="1" applyProtection="1">
      <alignment horizontal="center" vertical="center" wrapText="1"/>
    </xf>
    <xf numFmtId="0" fontId="0" fillId="0" borderId="23" xfId="0" applyFont="1" applyFill="1" applyBorder="1" applyAlignment="1" applyProtection="1">
      <alignment horizontal="left" vertical="center"/>
    </xf>
    <xf numFmtId="0" fontId="0" fillId="0" borderId="24" xfId="0" applyFont="1" applyFill="1" applyBorder="1" applyAlignment="1" applyProtection="1">
      <alignment horizontal="left" vertical="center"/>
    </xf>
    <xf numFmtId="0" fontId="0" fillId="0" borderId="21" xfId="0" applyFont="1" applyFill="1" applyBorder="1" applyAlignment="1" applyProtection="1">
      <alignment horizontal="left" vertical="center"/>
    </xf>
    <xf numFmtId="0" fontId="0" fillId="0" borderId="22" xfId="0" applyFont="1" applyFill="1" applyBorder="1" applyAlignment="1" applyProtection="1">
      <alignment horizontal="left" vertical="center"/>
    </xf>
    <xf numFmtId="0" fontId="0" fillId="0" borderId="23" xfId="0" applyFont="1" applyFill="1" applyBorder="1" applyAlignment="1" applyProtection="1">
      <alignment horizontal="left" vertical="center" wrapText="1"/>
    </xf>
    <xf numFmtId="0" fontId="0" fillId="0" borderId="24" xfId="0" applyFont="1" applyFill="1" applyBorder="1" applyAlignment="1" applyProtection="1">
      <alignment horizontal="left" vertical="center" wrapText="1"/>
    </xf>
    <xf numFmtId="0" fontId="4" fillId="6" borderId="27" xfId="0" applyFont="1" applyFill="1" applyBorder="1" applyAlignment="1" applyProtection="1">
      <alignment horizontal="center" vertical="center"/>
    </xf>
    <xf numFmtId="0" fontId="4" fillId="6" borderId="28" xfId="0" applyFont="1" applyFill="1" applyBorder="1" applyAlignment="1" applyProtection="1">
      <alignment horizontal="center" vertical="center"/>
    </xf>
    <xf numFmtId="0" fontId="4" fillId="6" borderId="36" xfId="0" applyFont="1" applyFill="1" applyBorder="1" applyAlignment="1" applyProtection="1">
      <alignment horizontal="center" vertical="center"/>
    </xf>
    <xf numFmtId="0" fontId="0" fillId="0" borderId="32" xfId="0" applyFont="1" applyFill="1" applyBorder="1" applyAlignment="1" applyProtection="1">
      <protection locked="0"/>
    </xf>
    <xf numFmtId="0" fontId="0" fillId="0" borderId="31" xfId="0" applyFont="1" applyFill="1" applyBorder="1" applyAlignment="1" applyProtection="1">
      <protection locked="0"/>
    </xf>
    <xf numFmtId="0" fontId="0" fillId="0" borderId="35" xfId="0" applyFont="1" applyFill="1" applyBorder="1" applyAlignment="1" applyProtection="1">
      <protection locked="0"/>
    </xf>
    <xf numFmtId="0" fontId="0" fillId="0" borderId="32" xfId="0" applyFont="1" applyFill="1" applyBorder="1" applyAlignment="1" applyProtection="1">
      <alignment wrapText="1"/>
      <protection locked="0"/>
    </xf>
    <xf numFmtId="0" fontId="0" fillId="0" borderId="31" xfId="0" applyFont="1" applyFill="1" applyBorder="1" applyAlignment="1" applyProtection="1">
      <alignment wrapText="1"/>
      <protection locked="0"/>
    </xf>
    <xf numFmtId="0" fontId="0" fillId="0" borderId="35" xfId="0" applyFont="1" applyFill="1" applyBorder="1" applyAlignment="1" applyProtection="1">
      <alignment wrapText="1"/>
      <protection locked="0"/>
    </xf>
    <xf numFmtId="0" fontId="0" fillId="0" borderId="41" xfId="0" applyFont="1" applyFill="1" applyBorder="1" applyAlignment="1" applyProtection="1">
      <alignment wrapText="1"/>
      <protection locked="0"/>
    </xf>
    <xf numFmtId="0" fontId="0" fillId="0" borderId="39" xfId="0" applyFont="1" applyFill="1" applyBorder="1" applyAlignment="1" applyProtection="1">
      <alignment wrapText="1"/>
      <protection locked="0"/>
    </xf>
    <xf numFmtId="0" fontId="0" fillId="0" borderId="40" xfId="0" applyFont="1" applyFill="1" applyBorder="1" applyAlignment="1" applyProtection="1">
      <alignment wrapText="1"/>
      <protection locked="0"/>
    </xf>
    <xf numFmtId="0" fontId="0" fillId="0" borderId="30" xfId="0" applyFont="1" applyFill="1" applyBorder="1" applyAlignment="1" applyProtection="1">
      <alignment wrapText="1"/>
      <protection locked="0"/>
    </xf>
    <xf numFmtId="0" fontId="0" fillId="0" borderId="51" xfId="0" applyFont="1" applyFill="1" applyBorder="1" applyAlignment="1" applyProtection="1">
      <alignment wrapText="1"/>
      <protection locked="0"/>
    </xf>
    <xf numFmtId="0" fontId="0" fillId="0" borderId="22" xfId="0" applyFont="1" applyFill="1" applyBorder="1" applyAlignment="1" applyProtection="1">
      <alignment wrapText="1"/>
      <protection locked="0"/>
    </xf>
    <xf numFmtId="0" fontId="0" fillId="0" borderId="5" xfId="0" applyFont="1" applyFill="1" applyBorder="1" applyAlignment="1" applyProtection="1">
      <alignment wrapText="1"/>
      <protection locked="0"/>
    </xf>
    <xf numFmtId="0" fontId="0" fillId="0" borderId="4" xfId="0" applyFont="1" applyFill="1" applyBorder="1" applyAlignment="1" applyProtection="1">
      <alignment wrapText="1"/>
      <protection locked="0"/>
    </xf>
    <xf numFmtId="0" fontId="0" fillId="0" borderId="24" xfId="0" applyFont="1" applyFill="1" applyBorder="1" applyAlignment="1" applyProtection="1">
      <alignment wrapText="1"/>
      <protection locked="0"/>
    </xf>
    <xf numFmtId="0" fontId="0" fillId="0" borderId="27" xfId="0" applyFont="1" applyFill="1" applyBorder="1" applyAlignment="1" applyProtection="1">
      <alignment horizontal="left" wrapText="1"/>
      <protection locked="0"/>
    </xf>
    <xf numFmtId="0" fontId="0" fillId="0" borderId="28" xfId="0" applyFont="1" applyFill="1" applyBorder="1" applyAlignment="1" applyProtection="1">
      <alignment horizontal="left" wrapText="1"/>
      <protection locked="0"/>
    </xf>
    <xf numFmtId="0" fontId="0" fillId="0" borderId="32" xfId="0" applyFont="1" applyFill="1" applyBorder="1" applyAlignment="1" applyProtection="1">
      <alignment horizontal="left" wrapText="1"/>
      <protection locked="0"/>
    </xf>
    <xf numFmtId="0" fontId="0" fillId="0" borderId="31" xfId="0" applyFont="1" applyFill="1" applyBorder="1" applyAlignment="1" applyProtection="1">
      <alignment horizontal="left" wrapText="1"/>
      <protection locked="0"/>
    </xf>
    <xf numFmtId="0" fontId="0" fillId="0" borderId="35" xfId="0" applyFont="1" applyFill="1" applyBorder="1" applyAlignment="1" applyProtection="1">
      <alignment horizontal="left" wrapText="1"/>
      <protection locked="0"/>
    </xf>
    <xf numFmtId="0" fontId="0" fillId="0" borderId="41" xfId="0" applyFont="1" applyFill="1" applyBorder="1" applyAlignment="1" applyProtection="1">
      <alignment horizontal="left" wrapText="1"/>
      <protection locked="0"/>
    </xf>
    <xf numFmtId="0" fontId="0" fillId="0" borderId="39" xfId="0" applyFont="1" applyFill="1" applyBorder="1" applyAlignment="1" applyProtection="1">
      <alignment horizontal="left" wrapText="1"/>
      <protection locked="0"/>
    </xf>
    <xf numFmtId="0" fontId="0" fillId="0" borderId="40" xfId="0" applyFont="1" applyFill="1" applyBorder="1" applyAlignment="1" applyProtection="1">
      <alignment horizontal="left" wrapText="1"/>
      <protection locked="0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3" fillId="10" borderId="48" xfId="0" applyFont="1" applyFill="1" applyBorder="1" applyAlignment="1" applyProtection="1">
      <alignment horizontal="left" vertical="center"/>
    </xf>
    <xf numFmtId="0" fontId="0" fillId="4" borderId="20" xfId="0" applyFont="1" applyFill="1" applyBorder="1" applyAlignment="1" applyProtection="1">
      <alignment horizontal="center"/>
    </xf>
    <xf numFmtId="0" fontId="0" fillId="4" borderId="0" xfId="0" applyFont="1" applyFill="1" applyBorder="1" applyAlignment="1" applyProtection="1">
      <alignment horizontal="center"/>
    </xf>
    <xf numFmtId="0" fontId="0" fillId="4" borderId="3" xfId="0" applyFont="1" applyFill="1" applyBorder="1" applyAlignment="1" applyProtection="1">
      <alignment horizontal="center"/>
    </xf>
    <xf numFmtId="0" fontId="10" fillId="4" borderId="13" xfId="3" applyFont="1" applyFill="1" applyBorder="1" applyAlignment="1" applyProtection="1">
      <alignment horizontal="center"/>
    </xf>
    <xf numFmtId="0" fontId="10" fillId="4" borderId="10" xfId="3" applyFont="1" applyFill="1" applyBorder="1" applyAlignment="1" applyProtection="1">
      <alignment horizontal="center"/>
    </xf>
    <xf numFmtId="0" fontId="10" fillId="4" borderId="11" xfId="3" applyFont="1" applyFill="1" applyBorder="1" applyAlignment="1" applyProtection="1">
      <alignment horizontal="center"/>
    </xf>
    <xf numFmtId="0" fontId="0" fillId="0" borderId="37" xfId="0" applyFont="1" applyFill="1" applyBorder="1" applyAlignment="1" applyProtection="1">
      <alignment horizontal="left" wrapText="1"/>
      <protection locked="0"/>
    </xf>
    <xf numFmtId="0" fontId="0" fillId="0" borderId="29" xfId="0" applyFont="1" applyFill="1" applyBorder="1" applyAlignment="1" applyProtection="1">
      <alignment horizontal="left" wrapText="1"/>
      <protection locked="0"/>
    </xf>
    <xf numFmtId="0" fontId="0" fillId="0" borderId="33" xfId="0" applyFont="1" applyFill="1" applyBorder="1" applyAlignment="1" applyProtection="1">
      <alignment horizontal="left" wrapText="1"/>
      <protection locked="0"/>
    </xf>
    <xf numFmtId="0" fontId="0" fillId="0" borderId="43" xfId="0" applyFont="1" applyFill="1" applyBorder="1" applyAlignment="1" applyProtection="1">
      <alignment horizontal="left" wrapText="1"/>
      <protection locked="0"/>
    </xf>
    <xf numFmtId="0" fontId="0" fillId="0" borderId="42" xfId="0" applyFont="1" applyFill="1" applyBorder="1" applyAlignment="1" applyProtection="1">
      <alignment horizontal="left" wrapText="1"/>
      <protection locked="0"/>
    </xf>
    <xf numFmtId="0" fontId="0" fillId="0" borderId="46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wrapText="1"/>
    </xf>
    <xf numFmtId="0" fontId="0" fillId="0" borderId="37" xfId="0" applyFont="1" applyFill="1" applyBorder="1" applyAlignment="1" applyProtection="1"/>
    <xf numFmtId="0" fontId="2" fillId="0" borderId="29" xfId="0" applyFont="1" applyFill="1" applyBorder="1" applyAlignment="1" applyProtection="1"/>
    <xf numFmtId="0" fontId="0" fillId="0" borderId="32" xfId="0" applyFont="1" applyFill="1" applyBorder="1" applyAlignment="1" applyProtection="1"/>
    <xf numFmtId="0" fontId="0" fillId="0" borderId="35" xfId="0" applyFont="1" applyFill="1" applyBorder="1" applyAlignment="1" applyProtection="1"/>
    <xf numFmtId="0" fontId="0" fillId="10" borderId="49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wrapText="1"/>
      <protection locked="0"/>
    </xf>
    <xf numFmtId="0" fontId="4" fillId="6" borderId="6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0" fontId="0" fillId="0" borderId="21" xfId="0" applyFont="1" applyFill="1" applyBorder="1" applyAlignment="1" applyProtection="1">
      <alignment vertical="center" wrapText="1"/>
      <protection locked="0"/>
    </xf>
    <xf numFmtId="0" fontId="0" fillId="0" borderId="51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 applyProtection="1">
      <alignment vertical="center" wrapText="1"/>
      <protection locked="0"/>
    </xf>
    <xf numFmtId="0" fontId="0" fillId="0" borderId="23" xfId="0" applyFont="1" applyFill="1" applyBorder="1" applyAlignment="1" applyProtection="1">
      <protection locked="0"/>
    </xf>
    <xf numFmtId="0" fontId="0" fillId="0" borderId="4" xfId="0" applyFont="1" applyFill="1" applyBorder="1" applyAlignment="1" applyProtection="1">
      <protection locked="0"/>
    </xf>
    <xf numFmtId="0" fontId="0" fillId="0" borderId="24" xfId="0" applyFont="1" applyFill="1" applyBorder="1" applyAlignment="1" applyProtection="1">
      <protection locked="0"/>
    </xf>
    <xf numFmtId="14" fontId="0" fillId="0" borderId="23" xfId="0" applyNumberFormat="1" applyFont="1" applyFill="1" applyBorder="1" applyAlignment="1" applyProtection="1">
      <alignment horizontal="left" wrapText="1"/>
      <protection locked="0"/>
    </xf>
    <xf numFmtId="14" fontId="0" fillId="0" borderId="4" xfId="0" applyNumberFormat="1" applyFont="1" applyFill="1" applyBorder="1" applyAlignment="1" applyProtection="1">
      <alignment horizontal="left" wrapText="1"/>
      <protection locked="0"/>
    </xf>
    <xf numFmtId="14" fontId="0" fillId="0" borderId="24" xfId="0" applyNumberFormat="1" applyFont="1" applyFill="1" applyBorder="1" applyAlignment="1" applyProtection="1">
      <alignment horizontal="left" wrapText="1"/>
      <protection locked="0"/>
    </xf>
    <xf numFmtId="0" fontId="0" fillId="0" borderId="23" xfId="0" applyFont="1" applyFill="1" applyBorder="1" applyAlignment="1" applyProtection="1">
      <alignment wrapText="1"/>
      <protection locked="0"/>
    </xf>
    <xf numFmtId="0" fontId="0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center" wrapText="1"/>
      <protection locked="0"/>
    </xf>
    <xf numFmtId="0" fontId="0" fillId="0" borderId="4" xfId="0" applyFont="1" applyFill="1" applyBorder="1" applyAlignment="1" applyProtection="1">
      <alignment horizontal="center" wrapText="1"/>
      <protection locked="0"/>
    </xf>
    <xf numFmtId="0" fontId="0" fillId="0" borderId="24" xfId="0" applyFont="1" applyFill="1" applyBorder="1" applyAlignment="1" applyProtection="1">
      <alignment horizontal="center" wrapText="1"/>
      <protection locked="0"/>
    </xf>
    <xf numFmtId="0" fontId="0" fillId="0" borderId="32" xfId="0" applyFont="1" applyFill="1" applyBorder="1" applyAlignment="1" applyProtection="1">
      <alignment horizontal="left" vertical="center"/>
    </xf>
    <xf numFmtId="0" fontId="0" fillId="0" borderId="35" xfId="0" applyFont="1" applyFill="1" applyBorder="1" applyAlignment="1" applyProtection="1">
      <alignment horizontal="left" vertical="center"/>
    </xf>
    <xf numFmtId="0" fontId="0" fillId="0" borderId="32" xfId="0" applyFont="1" applyFill="1" applyBorder="1" applyAlignment="1" applyProtection="1">
      <alignment horizontal="left" vertical="center" wrapText="1"/>
      <protection locked="0"/>
    </xf>
    <xf numFmtId="0" fontId="0" fillId="0" borderId="31" xfId="0" applyFont="1" applyFill="1" applyBorder="1" applyAlignment="1" applyProtection="1">
      <alignment horizontal="left" vertical="center" wrapText="1"/>
      <protection locked="0"/>
    </xf>
    <xf numFmtId="0" fontId="0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41" xfId="0" applyFont="1" applyFill="1" applyBorder="1" applyAlignment="1" applyProtection="1"/>
    <xf numFmtId="0" fontId="0" fillId="0" borderId="40" xfId="0" applyFont="1" applyFill="1" applyBorder="1" applyAlignment="1" applyProtection="1"/>
    <xf numFmtId="0" fontId="0" fillId="0" borderId="44" xfId="0" applyFont="1" applyFill="1" applyBorder="1" applyAlignment="1" applyProtection="1">
      <alignment horizontal="left" wrapText="1"/>
      <protection locked="0"/>
    </xf>
    <xf numFmtId="0" fontId="0" fillId="0" borderId="45" xfId="0" applyFont="1" applyFill="1" applyBorder="1" applyAlignment="1" applyProtection="1">
      <alignment horizontal="left" wrapText="1"/>
      <protection locked="0"/>
    </xf>
    <xf numFmtId="0" fontId="0" fillId="0" borderId="47" xfId="0" applyFont="1" applyFill="1" applyBorder="1" applyAlignment="1" applyProtection="1">
      <alignment horizontal="left" wrapText="1"/>
      <protection locked="0"/>
    </xf>
    <xf numFmtId="0" fontId="3" fillId="10" borderId="10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0" fillId="0" borderId="26" xfId="0" applyFont="1" applyFill="1" applyBorder="1" applyAlignment="1" applyProtection="1">
      <alignment vertical="center" wrapText="1"/>
      <protection locked="0"/>
    </xf>
    <xf numFmtId="0" fontId="0" fillId="0" borderId="19" xfId="0" applyFont="1" applyFill="1" applyBorder="1" applyAlignment="1" applyProtection="1">
      <alignment vertical="center" wrapText="1"/>
      <protection locked="0"/>
    </xf>
    <xf numFmtId="0" fontId="0" fillId="0" borderId="25" xfId="0" applyFont="1" applyFill="1" applyBorder="1" applyAlignment="1" applyProtection="1">
      <alignment vertical="center" wrapText="1"/>
      <protection locked="0"/>
    </xf>
    <xf numFmtId="0" fontId="0" fillId="0" borderId="18" xfId="0" applyFont="1" applyFill="1" applyBorder="1" applyAlignment="1" applyProtection="1">
      <alignment horizontal="left" vertical="center" wrapText="1"/>
    </xf>
    <xf numFmtId="0" fontId="0" fillId="0" borderId="25" xfId="0" applyFont="1" applyFill="1" applyBorder="1" applyAlignment="1" applyProtection="1">
      <alignment horizontal="left" vertical="center" wrapText="1"/>
    </xf>
    <xf numFmtId="0" fontId="0" fillId="10" borderId="0" xfId="0" applyFont="1" applyFill="1" applyBorder="1" applyAlignment="1" applyProtection="1">
      <alignment horizontal="right" wrapText="1"/>
    </xf>
    <xf numFmtId="0" fontId="17" fillId="4" borderId="6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34" xfId="0" applyFont="1" applyFill="1" applyBorder="1" applyAlignment="1" applyProtection="1">
      <alignment horizontal="left" vertical="center"/>
    </xf>
    <xf numFmtId="0" fontId="0" fillId="0" borderId="18" xfId="0" applyFont="1" applyFill="1" applyBorder="1" applyAlignment="1" applyProtection="1"/>
    <xf numFmtId="0" fontId="0" fillId="0" borderId="38" xfId="0" applyFont="1" applyFill="1" applyBorder="1" applyAlignment="1" applyProtection="1"/>
    <xf numFmtId="0" fontId="15" fillId="0" borderId="23" xfId="0" applyFont="1" applyFill="1" applyBorder="1" applyAlignment="1" applyProtection="1">
      <alignment horizontal="left" vertical="center"/>
    </xf>
    <xf numFmtId="0" fontId="15" fillId="0" borderId="24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50" xfId="0" applyFont="1" applyFill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vertical="center"/>
    </xf>
    <xf numFmtId="0" fontId="13" fillId="0" borderId="52" xfId="0" applyFont="1" applyFill="1" applyBorder="1" applyAlignment="1" applyProtection="1">
      <alignment vertical="center"/>
    </xf>
    <xf numFmtId="0" fontId="13" fillId="0" borderId="53" xfId="0" applyFont="1" applyFill="1" applyBorder="1" applyAlignment="1" applyProtection="1">
      <alignment vertical="center"/>
    </xf>
    <xf numFmtId="0" fontId="0" fillId="0" borderId="23" xfId="0" applyFont="1" applyFill="1" applyBorder="1" applyAlignment="1" applyProtection="1">
      <alignment vertical="center"/>
    </xf>
    <xf numFmtId="0" fontId="0" fillId="0" borderId="24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/>
    <xf numFmtId="0" fontId="0" fillId="0" borderId="34" xfId="0" applyFont="1" applyFill="1" applyBorder="1" applyAlignment="1" applyProtection="1"/>
    <xf numFmtId="0" fontId="2" fillId="0" borderId="5" xfId="0" applyFont="1" applyFill="1" applyBorder="1" applyAlignment="1" applyProtection="1">
      <alignment vertical="center"/>
    </xf>
    <xf numFmtId="0" fontId="2" fillId="0" borderId="3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34" xfId="0" applyFont="1" applyFill="1" applyBorder="1" applyAlignment="1" applyProtection="1">
      <alignment horizontal="left" vertical="center"/>
    </xf>
    <xf numFmtId="0" fontId="0" fillId="0" borderId="0" xfId="0"/>
  </cellXfs>
  <cellStyles count="4">
    <cellStyle name="Currency" xfId="1" builtinId="4"/>
    <cellStyle name="Hyperlink" xfId="3" builtinId="8"/>
    <cellStyle name="Normal" xfId="0" builtinId="0"/>
    <cellStyle name="Normal 2" xfId="2" xr:uid="{C76D4ACE-EE6F-428B-AB11-E21AB87FB388}"/>
  </cellStyles>
  <dxfs count="7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u val="none"/>
        <color auto="1"/>
      </font>
      <numFmt numFmtId="0" formatCode="General"/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12" dropStyle="combo" dx="26" fmlaLink="Lists!$F$25" fmlaRange="Lists!$H$3:$H$13" noThreeD="1" sel="9" val="0"/>
</file>

<file path=xl/ctrlProps/ctrlProp10.xml><?xml version="1.0" encoding="utf-8"?>
<formControlPr xmlns="http://schemas.microsoft.com/office/spreadsheetml/2009/9/main" objectType="CheckBox" fmlaLink="Lists!$Q$6" lockText="1" noThreeD="1"/>
</file>

<file path=xl/ctrlProps/ctrlProp11.xml><?xml version="1.0" encoding="utf-8"?>
<formControlPr xmlns="http://schemas.microsoft.com/office/spreadsheetml/2009/9/main" objectType="CheckBox" fmlaLink="Lists!$Q$7" lockText="1" noThreeD="1"/>
</file>

<file path=xl/ctrlProps/ctrlProp12.xml><?xml version="1.0" encoding="utf-8"?>
<formControlPr xmlns="http://schemas.microsoft.com/office/spreadsheetml/2009/9/main" objectType="CheckBox" fmlaLink="Lists!$Q$8" lockText="1" noThreeD="1"/>
</file>

<file path=xl/ctrlProps/ctrlProp13.xml><?xml version="1.0" encoding="utf-8"?>
<formControlPr xmlns="http://schemas.microsoft.com/office/spreadsheetml/2009/9/main" objectType="CheckBox" fmlaLink="Lists!$Q$9" lockText="1" noThreeD="1"/>
</file>

<file path=xl/ctrlProps/ctrlProp14.xml><?xml version="1.0" encoding="utf-8"?>
<formControlPr xmlns="http://schemas.microsoft.com/office/spreadsheetml/2009/9/main" objectType="CheckBox" fmlaLink="Lists!$Q$10" lockText="1" noThreeD="1"/>
</file>

<file path=xl/ctrlProps/ctrlProp15.xml><?xml version="1.0" encoding="utf-8"?>
<formControlPr xmlns="http://schemas.microsoft.com/office/spreadsheetml/2009/9/main" objectType="CheckBox" fmlaLink="Lists!$Q$11" lockText="1" noThreeD="1"/>
</file>

<file path=xl/ctrlProps/ctrlProp16.xml><?xml version="1.0" encoding="utf-8"?>
<formControlPr xmlns="http://schemas.microsoft.com/office/spreadsheetml/2009/9/main" objectType="CheckBox" fmlaLink="Lists!$Q$12" lockText="1" noThreeD="1"/>
</file>

<file path=xl/ctrlProps/ctrlProp17.xml><?xml version="1.0" encoding="utf-8"?>
<formControlPr xmlns="http://schemas.microsoft.com/office/spreadsheetml/2009/9/main" objectType="CheckBox" fmlaLink="Lists!$Q$13" lockText="1" noThreeD="1"/>
</file>

<file path=xl/ctrlProps/ctrlProp18.xml><?xml version="1.0" encoding="utf-8"?>
<formControlPr xmlns="http://schemas.microsoft.com/office/spreadsheetml/2009/9/main" objectType="CheckBox" fmlaLink="Lists!$Q$14" lockText="1" noThreeD="1"/>
</file>

<file path=xl/ctrlProps/ctrlProp19.xml><?xml version="1.0" encoding="utf-8"?>
<formControlPr xmlns="http://schemas.microsoft.com/office/spreadsheetml/2009/9/main" objectType="CheckBox" fmlaLink="Lists!$Q$16" lockText="1" noThreeD="1"/>
</file>

<file path=xl/ctrlProps/ctrlProp2.xml><?xml version="1.0" encoding="utf-8"?>
<formControlPr xmlns="http://schemas.microsoft.com/office/spreadsheetml/2009/9/main" objectType="Drop" dropLines="13" dropStyle="combo" dx="26" fmlaLink="Lists!$F$27" fmlaRange="Lists!$E$3:$E$15" noThreeD="1" sel="12" val="0"/>
</file>

<file path=xl/ctrlProps/ctrlProp20.xml><?xml version="1.0" encoding="utf-8"?>
<formControlPr xmlns="http://schemas.microsoft.com/office/spreadsheetml/2009/9/main" objectType="CheckBox" fmlaLink="Lists!$Y$3" lockText="1" noThreeD="1"/>
</file>

<file path=xl/ctrlProps/ctrlProp21.xml><?xml version="1.0" encoding="utf-8"?>
<formControlPr xmlns="http://schemas.microsoft.com/office/spreadsheetml/2009/9/main" objectType="Drop" dropStyle="combo" dx="26" fmlaLink="Lists!$F$26" fmlaRange="Lists!$K$3:$K$9" noThreeD="1" sel="1" val="0"/>
</file>

<file path=xl/ctrlProps/ctrlProp22.xml><?xml version="1.0" encoding="utf-8"?>
<formControlPr xmlns="http://schemas.microsoft.com/office/spreadsheetml/2009/9/main" objectType="CheckBox" fmlaLink="Lists!$F$28" lockText="1" noThreeD="1"/>
</file>

<file path=xl/ctrlProps/ctrlProp23.xml><?xml version="1.0" encoding="utf-8"?>
<formControlPr xmlns="http://schemas.microsoft.com/office/spreadsheetml/2009/9/main" objectType="CheckBox" fmlaLink="Lists!$F$29" lockText="1" noThreeD="1"/>
</file>

<file path=xl/ctrlProps/ctrlProp24.xml><?xml version="1.0" encoding="utf-8"?>
<formControlPr xmlns="http://schemas.microsoft.com/office/spreadsheetml/2009/9/main" objectType="CheckBox" fmlaLink="Lists!$Y$4" lockText="1" noThreeD="1"/>
</file>

<file path=xl/ctrlProps/ctrlProp25.xml><?xml version="1.0" encoding="utf-8"?>
<formControlPr xmlns="http://schemas.microsoft.com/office/spreadsheetml/2009/9/main" objectType="CheckBox" fmlaLink="Lists!$Y$5" lockText="1" noThreeD="1"/>
</file>

<file path=xl/ctrlProps/ctrlProp26.xml><?xml version="1.0" encoding="utf-8"?>
<formControlPr xmlns="http://schemas.microsoft.com/office/spreadsheetml/2009/9/main" objectType="CheckBox" fmlaLink="Lists!$Y$6" lockText="1" noThreeD="1"/>
</file>

<file path=xl/ctrlProps/ctrlProp27.xml><?xml version="1.0" encoding="utf-8"?>
<formControlPr xmlns="http://schemas.microsoft.com/office/spreadsheetml/2009/9/main" objectType="CheckBox" fmlaLink="Lists!$Y$7" lockText="1" noThreeD="1"/>
</file>

<file path=xl/ctrlProps/ctrlProp28.xml><?xml version="1.0" encoding="utf-8"?>
<formControlPr xmlns="http://schemas.microsoft.com/office/spreadsheetml/2009/9/main" objectType="CheckBox" fmlaLink="Lists!$Y$8" lockText="1" noThreeD="1"/>
</file>

<file path=xl/ctrlProps/ctrlProp29.xml><?xml version="1.0" encoding="utf-8"?>
<formControlPr xmlns="http://schemas.microsoft.com/office/spreadsheetml/2009/9/main" objectType="CheckBox" fmlaLink="Lists!$Y$9" lockText="1" noThreeD="1"/>
</file>

<file path=xl/ctrlProps/ctrlProp3.xml><?xml version="1.0" encoding="utf-8"?>
<formControlPr xmlns="http://schemas.microsoft.com/office/spreadsheetml/2009/9/main" objectType="Drop" dropLines="26" dropStyle="combo" dx="26" fmlaLink="Lists!$F$31" fmlaRange="Lists!$U$3:$U$28" noThreeD="1" sel="1" val="0"/>
</file>

<file path=xl/ctrlProps/ctrlProp30.xml><?xml version="1.0" encoding="utf-8"?>
<formControlPr xmlns="http://schemas.microsoft.com/office/spreadsheetml/2009/9/main" objectType="CheckBox" fmlaLink="Lists!$Y$10" lockText="1" noThreeD="1"/>
</file>

<file path=xl/ctrlProps/ctrlProp31.xml><?xml version="1.0" encoding="utf-8"?>
<formControlPr xmlns="http://schemas.microsoft.com/office/spreadsheetml/2009/9/main" objectType="CheckBox" fmlaLink="Lists!$Y$11" lockText="1" noThreeD="1"/>
</file>

<file path=xl/ctrlProps/ctrlProp32.xml><?xml version="1.0" encoding="utf-8"?>
<formControlPr xmlns="http://schemas.microsoft.com/office/spreadsheetml/2009/9/main" objectType="CheckBox" fmlaLink="Lists!$Y$12" lockText="1" noThreeD="1"/>
</file>

<file path=xl/ctrlProps/ctrlProp33.xml><?xml version="1.0" encoding="utf-8"?>
<formControlPr xmlns="http://schemas.microsoft.com/office/spreadsheetml/2009/9/main" objectType="CheckBox" fmlaLink="Lists!$Y$13" lockText="1" noThreeD="1"/>
</file>

<file path=xl/ctrlProps/ctrlProp34.xml><?xml version="1.0" encoding="utf-8"?>
<formControlPr xmlns="http://schemas.microsoft.com/office/spreadsheetml/2009/9/main" objectType="CheckBox" fmlaLink="Lists!$Y$14" lockText="1" noThreeD="1"/>
</file>

<file path=xl/ctrlProps/ctrlProp35.xml><?xml version="1.0" encoding="utf-8"?>
<formControlPr xmlns="http://schemas.microsoft.com/office/spreadsheetml/2009/9/main" objectType="CheckBox" fmlaLink="Lists!$Y$15" lockText="1" noThreeD="1"/>
</file>

<file path=xl/ctrlProps/ctrlProp36.xml><?xml version="1.0" encoding="utf-8"?>
<formControlPr xmlns="http://schemas.microsoft.com/office/spreadsheetml/2009/9/main" objectType="CheckBox" fmlaLink="Lists!$Y$16" lockText="1" noThreeD="1"/>
</file>

<file path=xl/ctrlProps/ctrlProp37.xml><?xml version="1.0" encoding="utf-8"?>
<formControlPr xmlns="http://schemas.microsoft.com/office/spreadsheetml/2009/9/main" objectType="CheckBox" fmlaLink="Lists!$Y$17" lockText="1" noThreeD="1"/>
</file>

<file path=xl/ctrlProps/ctrlProp38.xml><?xml version="1.0" encoding="utf-8"?>
<formControlPr xmlns="http://schemas.microsoft.com/office/spreadsheetml/2009/9/main" objectType="CheckBox" fmlaLink="Lists!$Y$18" lockText="1" noThreeD="1"/>
</file>

<file path=xl/ctrlProps/ctrlProp39.xml><?xml version="1.0" encoding="utf-8"?>
<formControlPr xmlns="http://schemas.microsoft.com/office/spreadsheetml/2009/9/main" objectType="CheckBox" fmlaLink="Lists!$Y$19" lockText="1" noThreeD="1"/>
</file>

<file path=xl/ctrlProps/ctrlProp4.xml><?xml version="1.0" encoding="utf-8"?>
<formControlPr xmlns="http://schemas.microsoft.com/office/spreadsheetml/2009/9/main" objectType="Drop" dropLines="26" dropStyle="combo" dx="26" fmlaLink="Lists!$F$32" fmlaRange="Lists!$U$3:$U$28" noThreeD="1" sel="1" val="0"/>
</file>

<file path=xl/ctrlProps/ctrlProp40.xml><?xml version="1.0" encoding="utf-8"?>
<formControlPr xmlns="http://schemas.microsoft.com/office/spreadsheetml/2009/9/main" objectType="CheckBox" fmlaLink="Lists!$Y$20" lockText="1" noThreeD="1"/>
</file>

<file path=xl/ctrlProps/ctrlProp41.xml><?xml version="1.0" encoding="utf-8"?>
<formControlPr xmlns="http://schemas.microsoft.com/office/spreadsheetml/2009/9/main" objectType="CheckBox" fmlaLink="Lists!$Y$21" lockText="1" noThreeD="1"/>
</file>

<file path=xl/ctrlProps/ctrlProp42.xml><?xml version="1.0" encoding="utf-8"?>
<formControlPr xmlns="http://schemas.microsoft.com/office/spreadsheetml/2009/9/main" objectType="CheckBox" fmlaLink="Lists!$Y$22" lockText="1" noThreeD="1"/>
</file>

<file path=xl/ctrlProps/ctrlProp43.xml><?xml version="1.0" encoding="utf-8"?>
<formControlPr xmlns="http://schemas.microsoft.com/office/spreadsheetml/2009/9/main" objectType="CheckBox" fmlaLink="Lists!$Y$23" lockText="1" noThreeD="1"/>
</file>

<file path=xl/ctrlProps/ctrlProp44.xml><?xml version="1.0" encoding="utf-8"?>
<formControlPr xmlns="http://schemas.microsoft.com/office/spreadsheetml/2009/9/main" objectType="CheckBox" fmlaLink="Lists!$Y$24" lockText="1" noThreeD="1"/>
</file>

<file path=xl/ctrlProps/ctrlProp45.xml><?xml version="1.0" encoding="utf-8"?>
<formControlPr xmlns="http://schemas.microsoft.com/office/spreadsheetml/2009/9/main" objectType="CheckBox" fmlaLink="Lists!$Y$25" lockText="1" noThreeD="1"/>
</file>

<file path=xl/ctrlProps/ctrlProp46.xml><?xml version="1.0" encoding="utf-8"?>
<formControlPr xmlns="http://schemas.microsoft.com/office/spreadsheetml/2009/9/main" objectType="CheckBox" fmlaLink="Lists!$Y$26" lockText="1" noThreeD="1"/>
</file>

<file path=xl/ctrlProps/ctrlProp47.xml><?xml version="1.0" encoding="utf-8"?>
<formControlPr xmlns="http://schemas.microsoft.com/office/spreadsheetml/2009/9/main" objectType="CheckBox" fmlaLink="Lists!$Y$27" lockText="1" noThreeD="1"/>
</file>

<file path=xl/ctrlProps/ctrlProp48.xml><?xml version="1.0" encoding="utf-8"?>
<formControlPr xmlns="http://schemas.microsoft.com/office/spreadsheetml/2009/9/main" objectType="CheckBox" fmlaLink="Lists!$Y$28" lockText="1" noThreeD="1"/>
</file>

<file path=xl/ctrlProps/ctrlProp49.xml><?xml version="1.0" encoding="utf-8"?>
<formControlPr xmlns="http://schemas.microsoft.com/office/spreadsheetml/2009/9/main" objectType="CheckBox" fmlaLink="Lists!$Y$29" lockText="1" noThreeD="1"/>
</file>

<file path=xl/ctrlProps/ctrlProp5.xml><?xml version="1.0" encoding="utf-8"?>
<formControlPr xmlns="http://schemas.microsoft.com/office/spreadsheetml/2009/9/main" objectType="CheckBox" fmlaLink="Lists!$Q$3" lockText="1" noThreeD="1"/>
</file>

<file path=xl/ctrlProps/ctrlProp50.xml><?xml version="1.0" encoding="utf-8"?>
<formControlPr xmlns="http://schemas.microsoft.com/office/spreadsheetml/2009/9/main" objectType="CheckBox" fmlaLink="Lists!$Y$30" lockText="1" noThreeD="1"/>
</file>

<file path=xl/ctrlProps/ctrlProp51.xml><?xml version="1.0" encoding="utf-8"?>
<formControlPr xmlns="http://schemas.microsoft.com/office/spreadsheetml/2009/9/main" objectType="CheckBox" fmlaLink="Lists!$Y$31" lockText="1" noThreeD="1"/>
</file>

<file path=xl/ctrlProps/ctrlProp52.xml><?xml version="1.0" encoding="utf-8"?>
<formControlPr xmlns="http://schemas.microsoft.com/office/spreadsheetml/2009/9/main" objectType="CheckBox" fmlaLink="Lists!$Y$32" lockText="1" noThreeD="1"/>
</file>

<file path=xl/ctrlProps/ctrlProp53.xml><?xml version="1.0" encoding="utf-8"?>
<formControlPr xmlns="http://schemas.microsoft.com/office/spreadsheetml/2009/9/main" objectType="CheckBox" fmlaLink="Lists!$Y$33" lockText="1" noThreeD="1"/>
</file>

<file path=xl/ctrlProps/ctrlProp54.xml><?xml version="1.0" encoding="utf-8"?>
<formControlPr xmlns="http://schemas.microsoft.com/office/spreadsheetml/2009/9/main" objectType="CheckBox" fmlaLink="Lists!$Y$34" lockText="1" noThreeD="1"/>
</file>

<file path=xl/ctrlProps/ctrlProp55.xml><?xml version="1.0" encoding="utf-8"?>
<formControlPr xmlns="http://schemas.microsoft.com/office/spreadsheetml/2009/9/main" objectType="CheckBox" fmlaLink="Lists!$Y$35" lockText="1" noThreeD="1"/>
</file>

<file path=xl/ctrlProps/ctrlProp56.xml><?xml version="1.0" encoding="utf-8"?>
<formControlPr xmlns="http://schemas.microsoft.com/office/spreadsheetml/2009/9/main" objectType="CheckBox" fmlaLink="Lists!$Y$36" lockText="1" noThreeD="1"/>
</file>

<file path=xl/ctrlProps/ctrlProp57.xml><?xml version="1.0" encoding="utf-8"?>
<formControlPr xmlns="http://schemas.microsoft.com/office/spreadsheetml/2009/9/main" objectType="CheckBox" fmlaLink="Lists!$Y$37" lockText="1" noThreeD="1"/>
</file>

<file path=xl/ctrlProps/ctrlProp58.xml><?xml version="1.0" encoding="utf-8"?>
<formControlPr xmlns="http://schemas.microsoft.com/office/spreadsheetml/2009/9/main" objectType="CheckBox" fmlaLink="Lists!$Y$38" lockText="1" noThreeD="1"/>
</file>

<file path=xl/ctrlProps/ctrlProp59.xml><?xml version="1.0" encoding="utf-8"?>
<formControlPr xmlns="http://schemas.microsoft.com/office/spreadsheetml/2009/9/main" objectType="CheckBox" fmlaLink="Lists!$Y$39" lockText="1" noThreeD="1"/>
</file>

<file path=xl/ctrlProps/ctrlProp6.xml><?xml version="1.0" encoding="utf-8"?>
<formControlPr xmlns="http://schemas.microsoft.com/office/spreadsheetml/2009/9/main" objectType="CheckBox" checked="Checked" fmlaLink="Lists!$Q$15" lockText="1" noThreeD="1"/>
</file>

<file path=xl/ctrlProps/ctrlProp60.xml><?xml version="1.0" encoding="utf-8"?>
<formControlPr xmlns="http://schemas.microsoft.com/office/spreadsheetml/2009/9/main" objectType="CheckBox" fmlaLink="Lists!$Y$40" lockText="1" noThreeD="1"/>
</file>

<file path=xl/ctrlProps/ctrlProp61.xml><?xml version="1.0" encoding="utf-8"?>
<formControlPr xmlns="http://schemas.microsoft.com/office/spreadsheetml/2009/9/main" objectType="CheckBox" fmlaLink="Lists!$Y$41" lockText="1" noThreeD="1"/>
</file>

<file path=xl/ctrlProps/ctrlProp62.xml><?xml version="1.0" encoding="utf-8"?>
<formControlPr xmlns="http://schemas.microsoft.com/office/spreadsheetml/2009/9/main" objectType="CheckBox" fmlaLink="Lists!$Y$42" lockText="1" noThreeD="1"/>
</file>

<file path=xl/ctrlProps/ctrlProp7.xml><?xml version="1.0" encoding="utf-8"?>
<formControlPr xmlns="http://schemas.microsoft.com/office/spreadsheetml/2009/9/main" objectType="CheckBox" fmlaLink="Lists!$Q$4" lockText="1" noThreeD="1"/>
</file>

<file path=xl/ctrlProps/ctrlProp8.xml><?xml version="1.0" encoding="utf-8"?>
<formControlPr xmlns="http://schemas.microsoft.com/office/spreadsheetml/2009/9/main" objectType="CheckBox" fmlaLink="Lists!$Q$5" lockText="1" noThreeD="1"/>
</file>

<file path=xl/ctrlProps/ctrlProp9.xml><?xml version="1.0" encoding="utf-8"?>
<formControlPr xmlns="http://schemas.microsoft.com/office/spreadsheetml/2009/9/main" objectType="Drop" dropLines="2" dropStyle="combo" dx="26" fmlaLink="Lists!$F$30" fmlaRange="Lists!$M$3:$M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7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1318260</xdr:colOff>
          <xdr:row>8</xdr:row>
          <xdr:rowOff>205740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1318260</xdr:colOff>
          <xdr:row>51</xdr:row>
          <xdr:rowOff>0</xdr:rowOff>
        </xdr:from>
        <xdr:to>
          <xdr:col>8</xdr:col>
          <xdr:colOff>0</xdr:colOff>
          <xdr:row>52</xdr:row>
          <xdr:rowOff>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1318260</xdr:colOff>
          <xdr:row>52</xdr:row>
          <xdr:rowOff>0</xdr:rowOff>
        </xdr:from>
        <xdr:to>
          <xdr:col>8</xdr:col>
          <xdr:colOff>0</xdr:colOff>
          <xdr:row>53</xdr:row>
          <xdr:rowOff>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1325880</xdr:colOff>
          <xdr:row>42</xdr:row>
          <xdr:rowOff>0</xdr:rowOff>
        </xdr:from>
        <xdr:to>
          <xdr:col>8</xdr:col>
          <xdr:colOff>0</xdr:colOff>
          <xdr:row>43</xdr:row>
          <xdr:rowOff>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8</xdr:col>
          <xdr:colOff>0</xdr:colOff>
          <xdr:row>26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731520</xdr:colOff>
          <xdr:row>25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8</xdr:col>
          <xdr:colOff>0</xdr:colOff>
          <xdr:row>28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8</xdr:col>
          <xdr:colOff>0</xdr:colOff>
          <xdr:row>29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198120</xdr:rowOff>
        </xdr:from>
        <xdr:to>
          <xdr:col>8</xdr:col>
          <xdr:colOff>0</xdr:colOff>
          <xdr:row>30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8</xdr:col>
          <xdr:colOff>0</xdr:colOff>
          <xdr:row>31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8</xdr:col>
          <xdr:colOff>0</xdr:colOff>
          <xdr:row>32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8</xdr:col>
          <xdr:colOff>0</xdr:colOff>
          <xdr:row>33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8</xdr:col>
          <xdr:colOff>0</xdr:colOff>
          <xdr:row>34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8</xdr:col>
          <xdr:colOff>0</xdr:colOff>
          <xdr:row>35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8</xdr:col>
          <xdr:colOff>0</xdr:colOff>
          <xdr:row>36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7</xdr:col>
          <xdr:colOff>731520</xdr:colOff>
          <xdr:row>37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0</xdr:rowOff>
        </xdr:from>
        <xdr:to>
          <xdr:col>8</xdr:col>
          <xdr:colOff>0</xdr:colOff>
          <xdr:row>38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1318260</xdr:colOff>
          <xdr:row>19</xdr:row>
          <xdr:rowOff>205740</xdr:rowOff>
        </xdr:from>
        <xdr:to>
          <xdr:col>8</xdr:col>
          <xdr:colOff>0</xdr:colOff>
          <xdr:row>20</xdr:row>
          <xdr:rowOff>198120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1318260</xdr:colOff>
          <xdr:row>21</xdr:row>
          <xdr:rowOff>0</xdr:rowOff>
        </xdr:from>
        <xdr:to>
          <xdr:col>8</xdr:col>
          <xdr:colOff>0</xdr:colOff>
          <xdr:row>21</xdr:row>
          <xdr:rowOff>198120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65</xdr:row>
          <xdr:rowOff>0</xdr:rowOff>
        </xdr:from>
        <xdr:to>
          <xdr:col>8</xdr:col>
          <xdr:colOff>0</xdr:colOff>
          <xdr:row>66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66</xdr:row>
          <xdr:rowOff>0</xdr:rowOff>
        </xdr:from>
        <xdr:to>
          <xdr:col>8</xdr:col>
          <xdr:colOff>0</xdr:colOff>
          <xdr:row>67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67</xdr:row>
          <xdr:rowOff>0</xdr:rowOff>
        </xdr:from>
        <xdr:to>
          <xdr:col>8</xdr:col>
          <xdr:colOff>0</xdr:colOff>
          <xdr:row>68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0</xdr:colOff>
          <xdr:row>69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0</xdr:colOff>
          <xdr:row>70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0</xdr:colOff>
          <xdr:row>71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0</xdr:colOff>
          <xdr:row>72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0</xdr:colOff>
          <xdr:row>73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0</xdr:colOff>
          <xdr:row>74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0</xdr:colOff>
          <xdr:row>75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7</xdr:col>
          <xdr:colOff>746760</xdr:colOff>
          <xdr:row>75</xdr:row>
          <xdr:rowOff>198120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7</xdr:col>
          <xdr:colOff>739140</xdr:colOff>
          <xdr:row>77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0</xdr:colOff>
          <xdr:row>78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78</xdr:row>
          <xdr:rowOff>0</xdr:rowOff>
        </xdr:from>
        <xdr:to>
          <xdr:col>8</xdr:col>
          <xdr:colOff>0</xdr:colOff>
          <xdr:row>79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79</xdr:row>
          <xdr:rowOff>0</xdr:rowOff>
        </xdr:from>
        <xdr:to>
          <xdr:col>8</xdr:col>
          <xdr:colOff>0</xdr:colOff>
          <xdr:row>80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80</xdr:row>
          <xdr:rowOff>0</xdr:rowOff>
        </xdr:from>
        <xdr:to>
          <xdr:col>8</xdr:col>
          <xdr:colOff>0</xdr:colOff>
          <xdr:row>81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0</xdr:colOff>
          <xdr:row>82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82</xdr:row>
          <xdr:rowOff>0</xdr:rowOff>
        </xdr:from>
        <xdr:to>
          <xdr:col>8</xdr:col>
          <xdr:colOff>0</xdr:colOff>
          <xdr:row>83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83</xdr:row>
          <xdr:rowOff>0</xdr:rowOff>
        </xdr:from>
        <xdr:to>
          <xdr:col>7</xdr:col>
          <xdr:colOff>739140</xdr:colOff>
          <xdr:row>84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84</xdr:row>
          <xdr:rowOff>0</xdr:rowOff>
        </xdr:from>
        <xdr:to>
          <xdr:col>8</xdr:col>
          <xdr:colOff>0</xdr:colOff>
          <xdr:row>85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85</xdr:row>
          <xdr:rowOff>0</xdr:rowOff>
        </xdr:from>
        <xdr:to>
          <xdr:col>8</xdr:col>
          <xdr:colOff>0</xdr:colOff>
          <xdr:row>86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0</xdr:colOff>
          <xdr:row>87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0</xdr:colOff>
          <xdr:row>88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0</xdr:colOff>
          <xdr:row>89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0</xdr:colOff>
          <xdr:row>89</xdr:row>
          <xdr:rowOff>198120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0</xdr:colOff>
          <xdr:row>91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0</xdr:colOff>
          <xdr:row>91</xdr:row>
          <xdr:rowOff>198120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7</xdr:col>
          <xdr:colOff>739140</xdr:colOff>
          <xdr:row>93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198120</xdr:rowOff>
        </xdr:from>
        <xdr:to>
          <xdr:col>8</xdr:col>
          <xdr:colOff>0</xdr:colOff>
          <xdr:row>93</xdr:row>
          <xdr:rowOff>198120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0</xdr:colOff>
          <xdr:row>95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7</xdr:col>
          <xdr:colOff>739140</xdr:colOff>
          <xdr:row>96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96</xdr:row>
          <xdr:rowOff>0</xdr:rowOff>
        </xdr:from>
        <xdr:to>
          <xdr:col>8</xdr:col>
          <xdr:colOff>0</xdr:colOff>
          <xdr:row>97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96</xdr:row>
          <xdr:rowOff>198120</xdr:rowOff>
        </xdr:from>
        <xdr:to>
          <xdr:col>7</xdr:col>
          <xdr:colOff>746760</xdr:colOff>
          <xdr:row>98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7</xdr:col>
          <xdr:colOff>746760</xdr:colOff>
          <xdr:row>99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99</xdr:row>
          <xdr:rowOff>0</xdr:rowOff>
        </xdr:from>
        <xdr:to>
          <xdr:col>8</xdr:col>
          <xdr:colOff>0</xdr:colOff>
          <xdr:row>100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100</xdr:row>
          <xdr:rowOff>0</xdr:rowOff>
        </xdr:from>
        <xdr:to>
          <xdr:col>8</xdr:col>
          <xdr:colOff>0</xdr:colOff>
          <xdr:row>101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101</xdr:row>
          <xdr:rowOff>0</xdr:rowOff>
        </xdr:from>
        <xdr:to>
          <xdr:col>8</xdr:col>
          <xdr:colOff>0</xdr:colOff>
          <xdr:row>102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102</xdr:row>
          <xdr:rowOff>0</xdr:rowOff>
        </xdr:from>
        <xdr:to>
          <xdr:col>8</xdr:col>
          <xdr:colOff>0</xdr:colOff>
          <xdr:row>103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0</xdr:colOff>
          <xdr:row>103</xdr:row>
          <xdr:rowOff>198120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0</xdr:colOff>
          <xdr:row>105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E9D6F-2B5C-482C-8574-EBFB94A8BE14}">
  <sheetPr codeName="Sheet1">
    <tabColor theme="9" tint="0.39997558519241921"/>
    <pageSetUpPr fitToPage="1"/>
  </sheetPr>
  <dimension ref="A1:R114"/>
  <sheetViews>
    <sheetView tabSelected="1" topLeftCell="A3" zoomScale="115" zoomScaleNormal="115" workbookViewId="0">
      <selection activeCell="D7" sqref="D7:H7"/>
    </sheetView>
  </sheetViews>
  <sheetFormatPr defaultColWidth="0" defaultRowHeight="14.4" zeroHeight="1" x14ac:dyDescent="0.3"/>
  <cols>
    <col min="1" max="1" width="8.88671875" style="31" customWidth="1"/>
    <col min="2" max="2" width="7.6640625" style="49" customWidth="1"/>
    <col min="3" max="3" width="19.21875" style="50" customWidth="1"/>
    <col min="4" max="4" width="19.33203125" style="31" customWidth="1"/>
    <col min="5" max="5" width="14.33203125" style="31" customWidth="1"/>
    <col min="6" max="6" width="11" style="31" customWidth="1"/>
    <col min="7" max="7" width="13.44140625" style="31" customWidth="1"/>
    <col min="8" max="8" width="10.77734375" style="31" customWidth="1"/>
    <col min="9" max="9" width="8.88671875" style="31" customWidth="1"/>
    <col min="10" max="15" width="8.88671875" style="31" hidden="1" customWidth="1"/>
    <col min="16" max="18" width="0" style="31" hidden="1" customWidth="1"/>
    <col min="19" max="16384" width="8.88671875" style="31" hidden="1"/>
  </cols>
  <sheetData>
    <row r="1" spans="1:18" ht="19.8" customHeight="1" x14ac:dyDescent="0.3">
      <c r="B1" s="32"/>
      <c r="C1" s="31"/>
      <c r="G1" s="33"/>
      <c r="H1" s="33"/>
      <c r="I1" s="34"/>
      <c r="J1" s="34"/>
      <c r="K1" s="34"/>
      <c r="L1" s="34"/>
    </row>
    <row r="2" spans="1:18" ht="19.8" customHeight="1" thickBot="1" x14ac:dyDescent="0.35">
      <c r="B2" s="32"/>
      <c r="C2" s="31"/>
      <c r="G2" s="33"/>
      <c r="H2" s="33"/>
      <c r="I2" s="34"/>
      <c r="J2" s="34"/>
      <c r="K2" s="34"/>
      <c r="L2" s="34"/>
    </row>
    <row r="3" spans="1:18" ht="43.2" customHeight="1" thickBot="1" x14ac:dyDescent="0.35">
      <c r="B3" s="158" t="s">
        <v>0</v>
      </c>
      <c r="C3" s="159"/>
      <c r="D3" s="159"/>
      <c r="E3" s="159"/>
      <c r="F3" s="159"/>
      <c r="G3" s="159"/>
      <c r="H3" s="160"/>
      <c r="I3" s="34"/>
      <c r="J3" s="34"/>
      <c r="K3" s="34"/>
      <c r="L3" s="34"/>
      <c r="M3" s="34"/>
      <c r="N3" s="34"/>
    </row>
    <row r="4" spans="1:18" ht="42.6" customHeight="1" thickBot="1" x14ac:dyDescent="0.35">
      <c r="A4" s="35"/>
      <c r="B4" s="161" t="s">
        <v>299</v>
      </c>
      <c r="C4" s="162"/>
      <c r="D4" s="162"/>
      <c r="E4" s="162"/>
      <c r="F4" s="162"/>
      <c r="G4" s="162"/>
      <c r="H4" s="163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19.8" customHeight="1" thickBot="1" x14ac:dyDescent="0.35">
      <c r="B5" s="36"/>
      <c r="C5" s="36"/>
      <c r="D5" s="36"/>
      <c r="E5" s="36"/>
      <c r="F5" s="36"/>
      <c r="G5" s="36"/>
      <c r="H5" s="36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18" customHeight="1" thickBot="1" x14ac:dyDescent="0.35">
      <c r="A6" s="35"/>
      <c r="B6" s="61" t="s">
        <v>258</v>
      </c>
      <c r="C6" s="62"/>
      <c r="D6" s="62"/>
      <c r="E6" s="62"/>
      <c r="F6" s="62"/>
      <c r="G6" s="62"/>
      <c r="H6" s="63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6.2" customHeight="1" x14ac:dyDescent="0.3">
      <c r="A7" s="35"/>
      <c r="B7" s="170" t="s">
        <v>274</v>
      </c>
      <c r="C7" s="171"/>
      <c r="D7" s="122"/>
      <c r="E7" s="123"/>
      <c r="F7" s="123"/>
      <c r="G7" s="123"/>
      <c r="H7" s="12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6.2" customHeight="1" x14ac:dyDescent="0.3">
      <c r="A8" s="35"/>
      <c r="B8" s="172" t="s">
        <v>275</v>
      </c>
      <c r="C8" s="173"/>
      <c r="D8" s="73"/>
      <c r="E8" s="74"/>
      <c r="F8" s="74"/>
      <c r="G8" s="74"/>
      <c r="H8" s="75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8" ht="16.2" customHeight="1" x14ac:dyDescent="0.3">
      <c r="A9" s="35"/>
      <c r="B9" s="174" t="s">
        <v>71</v>
      </c>
      <c r="C9" s="175"/>
      <c r="D9" s="125"/>
      <c r="E9" s="126"/>
      <c r="F9" s="126"/>
      <c r="G9" s="126"/>
      <c r="H9" s="127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18" ht="16.2" customHeight="1" x14ac:dyDescent="0.3">
      <c r="A10" s="35"/>
      <c r="B10" s="176" t="s">
        <v>303</v>
      </c>
      <c r="C10" s="177"/>
      <c r="D10" s="73"/>
      <c r="E10" s="74"/>
      <c r="F10" s="74"/>
      <c r="G10" s="74"/>
      <c r="H10" s="75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6.2" customHeight="1" x14ac:dyDescent="0.3">
      <c r="A11" s="35"/>
      <c r="B11" s="172" t="s">
        <v>276</v>
      </c>
      <c r="C11" s="173"/>
      <c r="D11" s="73"/>
      <c r="E11" s="74"/>
      <c r="F11" s="74"/>
      <c r="G11" s="74"/>
      <c r="H11" s="75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6.2" customHeight="1" x14ac:dyDescent="0.3">
      <c r="A12" s="35"/>
      <c r="B12" s="176" t="s">
        <v>90</v>
      </c>
      <c r="C12" s="177"/>
      <c r="D12" s="125"/>
      <c r="E12" s="126"/>
      <c r="F12" s="126"/>
      <c r="G12" s="126"/>
      <c r="H12" s="127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spans="1:18" ht="16.2" customHeight="1" x14ac:dyDescent="0.3">
      <c r="A13" s="35"/>
      <c r="B13" s="178" t="s">
        <v>89</v>
      </c>
      <c r="C13" s="179"/>
      <c r="D13" s="125"/>
      <c r="E13" s="126"/>
      <c r="F13" s="126"/>
      <c r="G13" s="126"/>
      <c r="H13" s="127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8" ht="16.2" customHeight="1" x14ac:dyDescent="0.3">
      <c r="A14" s="35"/>
      <c r="B14" s="180" t="s">
        <v>301</v>
      </c>
      <c r="C14" s="181"/>
      <c r="D14" s="128">
        <v>46022</v>
      </c>
      <c r="E14" s="129"/>
      <c r="F14" s="129"/>
      <c r="G14" s="129"/>
      <c r="H14" s="130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8" ht="16.2" customHeight="1" x14ac:dyDescent="0.3">
      <c r="A15" s="35"/>
      <c r="B15" s="182" t="s">
        <v>277</v>
      </c>
      <c r="C15" s="183"/>
      <c r="D15" s="131"/>
      <c r="E15" s="86"/>
      <c r="F15" s="86"/>
      <c r="G15" s="86"/>
      <c r="H15" s="87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16.2" customHeight="1" x14ac:dyDescent="0.3">
      <c r="A16" s="35"/>
      <c r="B16" s="182" t="s">
        <v>302</v>
      </c>
      <c r="C16" s="183"/>
      <c r="D16" s="132"/>
      <c r="E16" s="133"/>
      <c r="F16" s="133"/>
      <c r="G16" s="133"/>
      <c r="H16" s="134"/>
      <c r="I16" s="34"/>
      <c r="J16" s="34"/>
      <c r="K16" s="34"/>
      <c r="L16" s="34"/>
      <c r="M16" s="34"/>
      <c r="N16" s="34"/>
      <c r="O16" s="34"/>
      <c r="P16" s="34"/>
      <c r="Q16" s="34"/>
      <c r="R16" s="34"/>
    </row>
    <row r="17" spans="1:18" ht="16.2" customHeight="1" x14ac:dyDescent="0.3">
      <c r="A17" s="35"/>
      <c r="B17" s="138" t="s">
        <v>332</v>
      </c>
      <c r="C17" s="139"/>
      <c r="D17" s="140"/>
      <c r="E17" s="141"/>
      <c r="F17" s="141"/>
      <c r="G17" s="141"/>
      <c r="H17" s="142"/>
      <c r="I17" s="34"/>
      <c r="J17" s="34"/>
      <c r="K17" s="34"/>
      <c r="L17" s="34"/>
      <c r="M17" s="34"/>
      <c r="N17" s="34"/>
      <c r="O17" s="34"/>
      <c r="P17" s="34"/>
      <c r="Q17" s="34"/>
      <c r="R17" s="34"/>
    </row>
    <row r="18" spans="1:18" ht="16.2" customHeight="1" x14ac:dyDescent="0.3">
      <c r="A18" s="35"/>
      <c r="B18" s="138" t="s">
        <v>333</v>
      </c>
      <c r="C18" s="139"/>
      <c r="D18" s="140"/>
      <c r="E18" s="141"/>
      <c r="F18" s="141"/>
      <c r="G18" s="141"/>
      <c r="H18" s="142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1:18" ht="16.2" customHeight="1" x14ac:dyDescent="0.3">
      <c r="A19" s="35"/>
      <c r="B19" s="138" t="s">
        <v>334</v>
      </c>
      <c r="C19" s="139"/>
      <c r="D19" s="140"/>
      <c r="E19" s="141"/>
      <c r="F19" s="141"/>
      <c r="G19" s="141"/>
      <c r="H19" s="142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18" ht="16.2" customHeight="1" x14ac:dyDescent="0.3">
      <c r="A20" s="35"/>
      <c r="B20" s="164" t="s">
        <v>28</v>
      </c>
      <c r="C20" s="165"/>
      <c r="D20" s="132"/>
      <c r="E20" s="133"/>
      <c r="F20" s="133"/>
      <c r="G20" s="133"/>
      <c r="H20" s="134"/>
      <c r="I20" s="34"/>
      <c r="J20" s="34"/>
      <c r="K20" s="34"/>
      <c r="L20" s="34"/>
      <c r="M20" s="34"/>
      <c r="N20" s="34"/>
      <c r="O20" s="34"/>
      <c r="P20" s="34"/>
      <c r="Q20" s="34"/>
      <c r="R20" s="34"/>
    </row>
    <row r="21" spans="1:18" ht="16.2" customHeight="1" x14ac:dyDescent="0.3">
      <c r="A21" s="35"/>
      <c r="B21" s="164" t="s">
        <v>7</v>
      </c>
      <c r="C21" s="165"/>
      <c r="D21" s="76"/>
      <c r="E21" s="77"/>
      <c r="F21" s="77"/>
      <c r="G21" s="77"/>
      <c r="H21" s="78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ht="16.2" customHeight="1" thickBot="1" x14ac:dyDescent="0.35">
      <c r="A22" s="35"/>
      <c r="B22" s="166" t="s">
        <v>5</v>
      </c>
      <c r="C22" s="167"/>
      <c r="D22" s="79"/>
      <c r="E22" s="80"/>
      <c r="F22" s="80"/>
      <c r="G22" s="80"/>
      <c r="H22" s="81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ht="15.6" customHeight="1" thickBot="1" x14ac:dyDescent="0.35">
      <c r="B23" s="37"/>
      <c r="C23" s="37"/>
      <c r="D23" s="36"/>
      <c r="E23" s="38"/>
      <c r="F23" s="39"/>
      <c r="G23" s="39"/>
      <c r="H23" s="39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8" ht="15.6" customHeight="1" thickBot="1" x14ac:dyDescent="0.35">
      <c r="A24" s="35"/>
      <c r="B24" s="70" t="s">
        <v>322</v>
      </c>
      <c r="C24" s="71"/>
      <c r="D24" s="71"/>
      <c r="E24" s="71"/>
      <c r="F24" s="71"/>
      <c r="G24" s="71"/>
      <c r="H24" s="72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18" ht="15.6" customHeight="1" x14ac:dyDescent="0.3">
      <c r="B25" s="66" t="s">
        <v>271</v>
      </c>
      <c r="C25" s="67"/>
      <c r="D25" s="82"/>
      <c r="E25" s="83"/>
      <c r="F25" s="83"/>
      <c r="G25" s="83"/>
      <c r="H25" s="8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18" ht="15.6" customHeight="1" x14ac:dyDescent="0.3">
      <c r="B26" s="64" t="s">
        <v>259</v>
      </c>
      <c r="C26" s="65"/>
      <c r="D26" s="135"/>
      <c r="E26" s="136"/>
      <c r="F26" s="136"/>
      <c r="G26" s="136"/>
      <c r="H26" s="137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18" ht="15.6" customHeight="1" x14ac:dyDescent="0.3">
      <c r="B27" s="64" t="s">
        <v>260</v>
      </c>
      <c r="C27" s="65"/>
      <c r="D27" s="85"/>
      <c r="E27" s="86"/>
      <c r="F27" s="86"/>
      <c r="G27" s="86"/>
      <c r="H27" s="87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ht="15.6" customHeight="1" x14ac:dyDescent="0.3">
      <c r="B28" s="64" t="s">
        <v>261</v>
      </c>
      <c r="C28" s="65"/>
      <c r="D28" s="85"/>
      <c r="E28" s="86"/>
      <c r="F28" s="86"/>
      <c r="G28" s="86"/>
      <c r="H28" s="87"/>
      <c r="I28" s="34"/>
      <c r="J28" s="34"/>
      <c r="L28" s="34"/>
      <c r="M28" s="34"/>
      <c r="N28" s="34"/>
      <c r="O28" s="34"/>
      <c r="P28" s="34"/>
      <c r="Q28" s="34"/>
      <c r="R28" s="34"/>
    </row>
    <row r="29" spans="1:18" ht="15.6" customHeight="1" x14ac:dyDescent="0.3">
      <c r="B29" s="64" t="s">
        <v>262</v>
      </c>
      <c r="C29" s="65"/>
      <c r="D29" s="85"/>
      <c r="E29" s="86"/>
      <c r="F29" s="86"/>
      <c r="G29" s="86"/>
      <c r="H29" s="87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pans="1:18" ht="15.6" customHeight="1" x14ac:dyDescent="0.3">
      <c r="B30" s="64" t="s">
        <v>263</v>
      </c>
      <c r="C30" s="65"/>
      <c r="D30" s="85"/>
      <c r="E30" s="86"/>
      <c r="F30" s="86"/>
      <c r="G30" s="86"/>
      <c r="H30" s="87"/>
      <c r="I30" s="34"/>
      <c r="J30" s="34"/>
      <c r="K30" s="34"/>
      <c r="L30" s="34"/>
      <c r="M30" s="34"/>
      <c r="N30" s="34"/>
      <c r="O30" s="34"/>
      <c r="P30" s="34"/>
      <c r="Q30" s="34"/>
      <c r="R30" s="34"/>
    </row>
    <row r="31" spans="1:18" ht="15.6" customHeight="1" x14ac:dyDescent="0.3">
      <c r="B31" s="64" t="s">
        <v>264</v>
      </c>
      <c r="C31" s="65"/>
      <c r="D31" s="85"/>
      <c r="E31" s="86"/>
      <c r="F31" s="86"/>
      <c r="G31" s="86"/>
      <c r="H31" s="87"/>
      <c r="I31" s="34"/>
      <c r="J31" s="34"/>
      <c r="K31" s="34"/>
      <c r="L31" s="34"/>
      <c r="M31" s="34"/>
      <c r="N31" s="34"/>
      <c r="O31" s="34"/>
      <c r="P31" s="34"/>
      <c r="Q31" s="34"/>
      <c r="R31" s="34"/>
    </row>
    <row r="32" spans="1:18" ht="15.6" customHeight="1" x14ac:dyDescent="0.3">
      <c r="B32" s="64" t="s">
        <v>265</v>
      </c>
      <c r="C32" s="65"/>
      <c r="D32" s="85"/>
      <c r="E32" s="86"/>
      <c r="F32" s="86"/>
      <c r="G32" s="86"/>
      <c r="H32" s="87"/>
      <c r="I32" s="34"/>
      <c r="J32" s="34"/>
      <c r="K32" s="34"/>
      <c r="L32" s="34"/>
      <c r="M32" s="34"/>
      <c r="N32" s="34"/>
    </row>
    <row r="33" spans="1:14" ht="15.6" customHeight="1" x14ac:dyDescent="0.3">
      <c r="B33" s="64" t="s">
        <v>266</v>
      </c>
      <c r="C33" s="65"/>
      <c r="D33" s="85"/>
      <c r="E33" s="86"/>
      <c r="F33" s="86"/>
      <c r="G33" s="86"/>
      <c r="H33" s="87"/>
      <c r="I33" s="34"/>
      <c r="J33" s="34"/>
      <c r="K33" s="34"/>
      <c r="L33" s="34"/>
      <c r="M33" s="34"/>
      <c r="N33" s="34"/>
    </row>
    <row r="34" spans="1:14" ht="15.6" customHeight="1" x14ac:dyDescent="0.3">
      <c r="B34" s="64" t="s">
        <v>267</v>
      </c>
      <c r="C34" s="65"/>
      <c r="D34" s="85"/>
      <c r="E34" s="86"/>
      <c r="F34" s="86"/>
      <c r="G34" s="86"/>
      <c r="H34" s="87"/>
      <c r="I34" s="34"/>
      <c r="J34" s="34"/>
      <c r="K34" s="34"/>
      <c r="L34" s="34"/>
      <c r="M34" s="34"/>
      <c r="N34" s="34"/>
    </row>
    <row r="35" spans="1:14" ht="15.6" customHeight="1" x14ac:dyDescent="0.3">
      <c r="B35" s="64" t="s">
        <v>268</v>
      </c>
      <c r="C35" s="65"/>
      <c r="D35" s="85"/>
      <c r="E35" s="86"/>
      <c r="F35" s="86"/>
      <c r="G35" s="86"/>
      <c r="H35" s="87"/>
      <c r="I35" s="34"/>
      <c r="J35" s="34"/>
      <c r="K35" s="34"/>
      <c r="L35" s="34"/>
      <c r="M35" s="34"/>
      <c r="N35" s="34"/>
    </row>
    <row r="36" spans="1:14" ht="15.6" customHeight="1" x14ac:dyDescent="0.3">
      <c r="B36" s="64" t="s">
        <v>269</v>
      </c>
      <c r="C36" s="65"/>
      <c r="D36" s="85"/>
      <c r="E36" s="86"/>
      <c r="F36" s="86"/>
      <c r="G36" s="86"/>
      <c r="H36" s="87"/>
      <c r="I36" s="34"/>
      <c r="J36" s="34"/>
      <c r="K36" s="34"/>
      <c r="L36" s="34"/>
      <c r="M36" s="34"/>
      <c r="N36" s="34"/>
    </row>
    <row r="37" spans="1:14" ht="15.6" customHeight="1" x14ac:dyDescent="0.3">
      <c r="B37" s="168" t="s">
        <v>270</v>
      </c>
      <c r="C37" s="169"/>
      <c r="D37" s="85"/>
      <c r="E37" s="86"/>
      <c r="F37" s="86"/>
      <c r="G37" s="86"/>
      <c r="H37" s="87"/>
      <c r="I37" s="34"/>
      <c r="J37" s="34"/>
      <c r="K37" s="34"/>
      <c r="L37" s="34"/>
      <c r="M37" s="34"/>
      <c r="N37" s="34"/>
    </row>
    <row r="38" spans="1:14" ht="15.6" customHeight="1" x14ac:dyDescent="0.3">
      <c r="B38" s="68" t="s">
        <v>272</v>
      </c>
      <c r="C38" s="69"/>
      <c r="D38" s="85"/>
      <c r="E38" s="86"/>
      <c r="F38" s="86"/>
      <c r="G38" s="86"/>
      <c r="H38" s="87"/>
      <c r="I38" s="34"/>
      <c r="J38" s="34"/>
      <c r="K38" s="34"/>
      <c r="L38" s="34"/>
      <c r="M38" s="34"/>
      <c r="N38" s="34"/>
    </row>
    <row r="39" spans="1:14" ht="15.6" customHeight="1" x14ac:dyDescent="0.3">
      <c r="B39" s="68" t="s">
        <v>284</v>
      </c>
      <c r="C39" s="69"/>
      <c r="D39" s="85"/>
      <c r="E39" s="86"/>
      <c r="F39" s="86"/>
      <c r="G39" s="86"/>
      <c r="H39" s="87"/>
      <c r="I39" s="34"/>
      <c r="J39" s="34"/>
      <c r="K39" s="34"/>
      <c r="L39" s="34"/>
      <c r="M39" s="34"/>
      <c r="N39" s="34"/>
    </row>
    <row r="40" spans="1:14" ht="28.2" customHeight="1" thickBot="1" x14ac:dyDescent="0.35">
      <c r="B40" s="155" t="s">
        <v>273</v>
      </c>
      <c r="C40" s="156"/>
      <c r="D40" s="152"/>
      <c r="E40" s="153"/>
      <c r="F40" s="153"/>
      <c r="G40" s="153"/>
      <c r="H40" s="154"/>
      <c r="I40" s="34"/>
      <c r="J40" s="34"/>
      <c r="K40" s="34"/>
      <c r="L40" s="34"/>
      <c r="M40" s="34"/>
      <c r="N40" s="34"/>
    </row>
    <row r="41" spans="1:14" ht="16.05" customHeight="1" thickBot="1" x14ac:dyDescent="0.35">
      <c r="B41" s="148"/>
      <c r="C41" s="148"/>
      <c r="D41" s="148"/>
      <c r="E41" s="148"/>
      <c r="F41" s="148"/>
      <c r="G41" s="148"/>
      <c r="H41" s="148"/>
      <c r="I41" s="33"/>
      <c r="J41" s="34"/>
      <c r="K41" s="34"/>
      <c r="L41" s="34"/>
      <c r="M41" s="34"/>
      <c r="N41" s="34"/>
    </row>
    <row r="42" spans="1:14" ht="16.05" customHeight="1" thickBot="1" x14ac:dyDescent="0.35">
      <c r="A42" s="35"/>
      <c r="B42" s="70" t="s">
        <v>232</v>
      </c>
      <c r="C42" s="71"/>
      <c r="D42" s="71"/>
      <c r="E42" s="71"/>
      <c r="F42" s="71"/>
      <c r="G42" s="71"/>
      <c r="H42" s="72"/>
      <c r="I42" s="34"/>
      <c r="J42" s="34"/>
      <c r="K42" s="34"/>
      <c r="L42" s="34"/>
      <c r="M42" s="34"/>
      <c r="N42" s="34"/>
    </row>
    <row r="43" spans="1:14" ht="16.05" customHeight="1" thickBot="1" x14ac:dyDescent="0.35">
      <c r="A43" s="35"/>
      <c r="B43" s="149" t="s">
        <v>278</v>
      </c>
      <c r="C43" s="150"/>
      <c r="D43" s="150"/>
      <c r="E43" s="150"/>
      <c r="F43" s="150"/>
      <c r="G43" s="150"/>
      <c r="H43" s="151"/>
      <c r="I43" s="34"/>
      <c r="J43" s="34"/>
      <c r="K43" s="34"/>
      <c r="L43" s="34"/>
      <c r="M43" s="34"/>
      <c r="N43" s="34"/>
    </row>
    <row r="44" spans="1:14" ht="18" customHeight="1" x14ac:dyDescent="0.3">
      <c r="A44" s="35"/>
      <c r="B44" s="100" t="s">
        <v>256</v>
      </c>
      <c r="C44" s="101"/>
      <c r="D44" s="101"/>
      <c r="E44" s="101"/>
      <c r="F44" s="101"/>
      <c r="G44" s="101"/>
      <c r="H44" s="102"/>
      <c r="I44" s="34"/>
      <c r="J44" s="34"/>
      <c r="K44" s="34"/>
      <c r="L44" s="34"/>
      <c r="M44" s="34"/>
      <c r="N44" s="34"/>
    </row>
    <row r="45" spans="1:14" ht="18" customHeight="1" x14ac:dyDescent="0.3">
      <c r="A45" s="35"/>
      <c r="B45" s="100" t="s">
        <v>234</v>
      </c>
      <c r="C45" s="101"/>
      <c r="D45" s="101"/>
      <c r="E45" s="101"/>
      <c r="F45" s="101"/>
      <c r="G45" s="101"/>
      <c r="H45" s="102"/>
      <c r="I45" s="34"/>
      <c r="J45" s="34"/>
      <c r="K45" s="34"/>
      <c r="L45" s="34"/>
      <c r="M45" s="34"/>
      <c r="N45" s="34"/>
    </row>
    <row r="46" spans="1:14" ht="18" customHeight="1" thickBot="1" x14ac:dyDescent="0.35">
      <c r="A46" s="35"/>
      <c r="B46" s="103" t="str">
        <f>HYPERLINK("https://www.gov.uk/guidance/moving-dangerous-goods")</f>
        <v>https://www.gov.uk/guidance/moving-dangerous-goods</v>
      </c>
      <c r="C46" s="104"/>
      <c r="D46" s="104"/>
      <c r="E46" s="104"/>
      <c r="F46" s="104"/>
      <c r="G46" s="104"/>
      <c r="H46" s="105"/>
      <c r="I46" s="34"/>
      <c r="J46" s="34"/>
      <c r="K46" s="34"/>
      <c r="L46" s="34"/>
      <c r="M46" s="34"/>
      <c r="N46" s="34"/>
    </row>
    <row r="47" spans="1:14" ht="16.05" customHeight="1" x14ac:dyDescent="0.3">
      <c r="A47" s="35"/>
      <c r="B47" s="113" t="s">
        <v>83</v>
      </c>
      <c r="C47" s="114"/>
      <c r="D47" s="106"/>
      <c r="E47" s="107"/>
      <c r="F47" s="107"/>
      <c r="G47" s="107"/>
      <c r="H47" s="108"/>
      <c r="I47" s="34"/>
      <c r="J47" s="34"/>
      <c r="K47" s="34"/>
      <c r="L47" s="34"/>
      <c r="M47" s="34"/>
      <c r="N47" s="34"/>
    </row>
    <row r="48" spans="1:14" ht="16.05" customHeight="1" x14ac:dyDescent="0.3">
      <c r="A48" s="35"/>
      <c r="B48" s="115" t="s">
        <v>298</v>
      </c>
      <c r="C48" s="116"/>
      <c r="D48" s="90"/>
      <c r="E48" s="91"/>
      <c r="F48" s="91"/>
      <c r="G48" s="91"/>
      <c r="H48" s="92"/>
      <c r="I48" s="34"/>
      <c r="J48" s="34"/>
      <c r="K48" s="34"/>
      <c r="L48" s="34"/>
      <c r="M48" s="34"/>
      <c r="N48" s="34"/>
    </row>
    <row r="49" spans="1:14" ht="16.05" customHeight="1" x14ac:dyDescent="0.3">
      <c r="A49" s="35"/>
      <c r="B49" s="115" t="s">
        <v>75</v>
      </c>
      <c r="C49" s="116"/>
      <c r="D49" s="90"/>
      <c r="E49" s="91"/>
      <c r="F49" s="91"/>
      <c r="G49" s="91"/>
      <c r="H49" s="92"/>
      <c r="I49" s="34"/>
      <c r="J49" s="34"/>
      <c r="K49" s="34"/>
      <c r="L49" s="34"/>
      <c r="M49" s="34"/>
      <c r="N49" s="34"/>
    </row>
    <row r="50" spans="1:14" ht="16.05" customHeight="1" x14ac:dyDescent="0.3">
      <c r="A50" s="35"/>
      <c r="B50" s="115" t="s">
        <v>69</v>
      </c>
      <c r="C50" s="116"/>
      <c r="D50" s="90"/>
      <c r="E50" s="91"/>
      <c r="F50" s="91"/>
      <c r="G50" s="91"/>
      <c r="H50" s="92"/>
      <c r="I50" s="34"/>
      <c r="J50" s="34"/>
      <c r="K50" s="34"/>
      <c r="L50" s="34"/>
      <c r="M50" s="34"/>
      <c r="N50" s="34"/>
    </row>
    <row r="51" spans="1:14" ht="16.05" customHeight="1" x14ac:dyDescent="0.3">
      <c r="A51" s="35"/>
      <c r="B51" s="115" t="s">
        <v>73</v>
      </c>
      <c r="C51" s="116"/>
      <c r="D51" s="109"/>
      <c r="E51" s="110"/>
      <c r="F51" s="110"/>
      <c r="G51" s="110"/>
      <c r="H51" s="111"/>
      <c r="I51" s="34"/>
      <c r="J51" s="34"/>
      <c r="K51" s="34"/>
      <c r="L51" s="34"/>
      <c r="M51" s="34"/>
      <c r="N51" s="34"/>
    </row>
    <row r="52" spans="1:14" ht="16.05" customHeight="1" x14ac:dyDescent="0.3">
      <c r="A52" s="35"/>
      <c r="B52" s="115" t="s">
        <v>63</v>
      </c>
      <c r="C52" s="116"/>
      <c r="D52" s="57"/>
      <c r="E52" s="58"/>
      <c r="F52" s="58"/>
      <c r="G52" s="58"/>
      <c r="H52" s="118"/>
      <c r="I52" s="34"/>
      <c r="J52" s="34"/>
      <c r="K52" s="34"/>
      <c r="L52" s="34"/>
      <c r="M52" s="34"/>
      <c r="N52" s="34"/>
    </row>
    <row r="53" spans="1:14" ht="16.05" customHeight="1" x14ac:dyDescent="0.3">
      <c r="A53" s="35"/>
      <c r="B53" s="115" t="s">
        <v>80</v>
      </c>
      <c r="C53" s="116"/>
      <c r="D53" s="57"/>
      <c r="E53" s="58"/>
      <c r="F53" s="58"/>
      <c r="G53" s="58"/>
      <c r="H53" s="118"/>
      <c r="I53" s="40"/>
      <c r="J53" s="34"/>
      <c r="K53" s="34"/>
      <c r="L53" s="34"/>
      <c r="M53" s="34"/>
      <c r="N53" s="34"/>
    </row>
    <row r="54" spans="1:14" ht="16.05" customHeight="1" x14ac:dyDescent="0.3">
      <c r="A54" s="35"/>
      <c r="B54" s="115" t="s">
        <v>233</v>
      </c>
      <c r="C54" s="116"/>
      <c r="D54" s="145"/>
      <c r="E54" s="146"/>
      <c r="F54" s="146"/>
      <c r="G54" s="146"/>
      <c r="H54" s="147"/>
      <c r="I54" s="34"/>
      <c r="J54" s="34"/>
      <c r="K54" s="34"/>
      <c r="L54" s="34"/>
      <c r="M54" s="34"/>
      <c r="N54" s="34"/>
    </row>
    <row r="55" spans="1:14" ht="16.05" customHeight="1" x14ac:dyDescent="0.3">
      <c r="A55" s="35"/>
      <c r="B55" s="115" t="s">
        <v>70</v>
      </c>
      <c r="C55" s="116"/>
      <c r="D55" s="90"/>
      <c r="E55" s="91"/>
      <c r="F55" s="91"/>
      <c r="G55" s="91"/>
      <c r="H55" s="92"/>
      <c r="I55" s="34"/>
      <c r="J55" s="34"/>
      <c r="K55" s="34"/>
      <c r="L55" s="34"/>
      <c r="M55" s="34"/>
      <c r="N55" s="34"/>
    </row>
    <row r="56" spans="1:14" ht="16.05" customHeight="1" x14ac:dyDescent="0.3">
      <c r="A56" s="35"/>
      <c r="B56" s="115" t="s">
        <v>82</v>
      </c>
      <c r="C56" s="116"/>
      <c r="D56" s="90"/>
      <c r="E56" s="91"/>
      <c r="F56" s="91"/>
      <c r="G56" s="91"/>
      <c r="H56" s="92"/>
      <c r="I56" s="34"/>
      <c r="J56" s="34"/>
      <c r="K56" s="34"/>
      <c r="L56" s="34"/>
      <c r="M56" s="34"/>
      <c r="N56" s="34"/>
    </row>
    <row r="57" spans="1:14" ht="16.05" customHeight="1" x14ac:dyDescent="0.3">
      <c r="A57" s="35"/>
      <c r="B57" s="115" t="s">
        <v>81</v>
      </c>
      <c r="C57" s="116"/>
      <c r="D57" s="90"/>
      <c r="E57" s="91"/>
      <c r="F57" s="91"/>
      <c r="G57" s="91"/>
      <c r="H57" s="92"/>
      <c r="I57" s="34"/>
      <c r="J57" s="34"/>
      <c r="K57" s="34"/>
      <c r="L57" s="34"/>
      <c r="M57" s="34"/>
      <c r="N57" s="34"/>
    </row>
    <row r="58" spans="1:14" ht="16.05" customHeight="1" x14ac:dyDescent="0.3">
      <c r="A58" s="35"/>
      <c r="B58" s="115" t="s">
        <v>66</v>
      </c>
      <c r="C58" s="116"/>
      <c r="D58" s="90"/>
      <c r="E58" s="91"/>
      <c r="F58" s="91"/>
      <c r="G58" s="91"/>
      <c r="H58" s="92"/>
      <c r="I58" s="34"/>
      <c r="J58" s="34"/>
      <c r="K58" s="34"/>
      <c r="L58" s="34"/>
      <c r="M58" s="34"/>
      <c r="N58" s="34"/>
    </row>
    <row r="59" spans="1:14" ht="16.05" customHeight="1" x14ac:dyDescent="0.3">
      <c r="A59" s="35"/>
      <c r="B59" s="115" t="s">
        <v>67</v>
      </c>
      <c r="C59" s="116"/>
      <c r="D59" s="90"/>
      <c r="E59" s="91"/>
      <c r="F59" s="91"/>
      <c r="G59" s="91"/>
      <c r="H59" s="92"/>
      <c r="I59" s="34"/>
      <c r="J59" s="34"/>
      <c r="K59" s="34"/>
      <c r="L59" s="34"/>
      <c r="M59" s="34"/>
      <c r="N59" s="34"/>
    </row>
    <row r="60" spans="1:14" ht="16.05" customHeight="1" thickBot="1" x14ac:dyDescent="0.35">
      <c r="A60" s="35"/>
      <c r="B60" s="143" t="s">
        <v>72</v>
      </c>
      <c r="C60" s="144"/>
      <c r="D60" s="93"/>
      <c r="E60" s="94"/>
      <c r="F60" s="94"/>
      <c r="G60" s="94"/>
      <c r="H60" s="95"/>
      <c r="I60" s="34"/>
      <c r="J60" s="34"/>
      <c r="K60" s="34"/>
      <c r="L60" s="34"/>
      <c r="M60" s="34"/>
      <c r="N60" s="34"/>
    </row>
    <row r="61" spans="1:14" ht="16.05" customHeight="1" thickBot="1" x14ac:dyDescent="0.35">
      <c r="B61" s="99"/>
      <c r="C61" s="99"/>
      <c r="D61" s="99"/>
      <c r="E61" s="99"/>
      <c r="F61" s="99"/>
      <c r="G61" s="99"/>
      <c r="H61" s="99"/>
      <c r="I61" s="34"/>
      <c r="J61" s="34"/>
      <c r="K61" s="34"/>
      <c r="L61" s="34"/>
      <c r="M61" s="34"/>
      <c r="N61" s="34"/>
    </row>
    <row r="62" spans="1:14" ht="82.2" customHeight="1" thickBot="1" x14ac:dyDescent="0.35">
      <c r="B62" s="96" t="s">
        <v>39</v>
      </c>
      <c r="C62" s="97"/>
      <c r="D62" s="97"/>
      <c r="E62" s="97"/>
      <c r="F62" s="97"/>
      <c r="G62" s="97"/>
      <c r="H62" s="98"/>
      <c r="I62" s="34"/>
      <c r="J62" s="34"/>
      <c r="K62" s="34"/>
      <c r="L62" s="34"/>
      <c r="M62" s="34"/>
      <c r="N62" s="34"/>
    </row>
    <row r="63" spans="1:14" ht="16.8" customHeight="1" thickBot="1" x14ac:dyDescent="0.35">
      <c r="B63" s="117"/>
      <c r="C63" s="117"/>
      <c r="D63" s="117"/>
      <c r="E63" s="117"/>
      <c r="F63" s="117"/>
      <c r="G63" s="117"/>
      <c r="H63" s="117"/>
      <c r="I63" s="33"/>
      <c r="J63" s="34"/>
      <c r="K63" s="34"/>
      <c r="L63" s="34"/>
      <c r="M63" s="34"/>
      <c r="N63" s="34"/>
    </row>
    <row r="64" spans="1:14" ht="16.2" thickBot="1" x14ac:dyDescent="0.35">
      <c r="A64" s="35"/>
      <c r="B64" s="119" t="s">
        <v>10</v>
      </c>
      <c r="C64" s="120"/>
      <c r="D64" s="120"/>
      <c r="E64" s="120"/>
      <c r="F64" s="120"/>
      <c r="G64" s="120"/>
      <c r="H64" s="121"/>
      <c r="I64" s="34"/>
      <c r="J64" s="34"/>
      <c r="K64" s="34"/>
      <c r="L64" s="34"/>
      <c r="M64" s="34"/>
      <c r="N64" s="34"/>
    </row>
    <row r="65" spans="1:12" ht="32.4" customHeight="1" thickBot="1" x14ac:dyDescent="0.35">
      <c r="A65" s="35"/>
      <c r="B65" s="41" t="s">
        <v>38</v>
      </c>
      <c r="C65" s="60" t="s">
        <v>279</v>
      </c>
      <c r="D65" s="112"/>
      <c r="E65" s="42" t="s">
        <v>282</v>
      </c>
      <c r="F65" s="42" t="s">
        <v>280</v>
      </c>
      <c r="G65" s="42" t="s">
        <v>281</v>
      </c>
      <c r="H65" s="43" t="s">
        <v>283</v>
      </c>
      <c r="K65" s="34"/>
      <c r="L65" s="34"/>
    </row>
    <row r="66" spans="1:12" x14ac:dyDescent="0.3">
      <c r="A66" s="35"/>
      <c r="B66" s="44">
        <v>1</v>
      </c>
      <c r="C66" s="88"/>
      <c r="D66" s="89"/>
      <c r="E66" s="28"/>
      <c r="F66" s="53"/>
      <c r="G66" s="54"/>
      <c r="H66" s="29"/>
      <c r="K66" s="34"/>
      <c r="L66" s="34"/>
    </row>
    <row r="67" spans="1:12" ht="15.6" x14ac:dyDescent="0.3">
      <c r="A67" s="35"/>
      <c r="B67" s="44">
        <v>2</v>
      </c>
      <c r="C67" s="57"/>
      <c r="D67" s="58"/>
      <c r="E67" s="28"/>
      <c r="F67" s="53"/>
      <c r="G67" s="54"/>
      <c r="H67" s="29"/>
      <c r="I67" s="45"/>
      <c r="K67" s="34"/>
    </row>
    <row r="68" spans="1:12" ht="15.6" x14ac:dyDescent="0.3">
      <c r="A68" s="35"/>
      <c r="B68" s="44">
        <v>3</v>
      </c>
      <c r="C68" s="57"/>
      <c r="D68" s="58"/>
      <c r="E68" s="28"/>
      <c r="F68" s="53"/>
      <c r="G68" s="54"/>
      <c r="H68" s="29"/>
      <c r="I68" s="45"/>
      <c r="K68" s="34"/>
    </row>
    <row r="69" spans="1:12" ht="15.6" x14ac:dyDescent="0.3">
      <c r="A69" s="35"/>
      <c r="B69" s="44">
        <v>4</v>
      </c>
      <c r="C69" s="57"/>
      <c r="D69" s="58"/>
      <c r="E69" s="28"/>
      <c r="F69" s="53"/>
      <c r="G69" s="54"/>
      <c r="H69" s="29"/>
      <c r="I69" s="45"/>
      <c r="K69" s="34"/>
    </row>
    <row r="70" spans="1:12" ht="15.6" x14ac:dyDescent="0.3">
      <c r="A70" s="35"/>
      <c r="B70" s="44">
        <v>5</v>
      </c>
      <c r="C70" s="57"/>
      <c r="D70" s="58"/>
      <c r="E70" s="28"/>
      <c r="F70" s="53"/>
      <c r="G70" s="54"/>
      <c r="H70" s="29"/>
      <c r="I70" s="45"/>
      <c r="K70" s="34"/>
    </row>
    <row r="71" spans="1:12" ht="15.6" x14ac:dyDescent="0.3">
      <c r="A71" s="35"/>
      <c r="B71" s="44">
        <v>6</v>
      </c>
      <c r="C71" s="57"/>
      <c r="D71" s="58"/>
      <c r="E71" s="30"/>
      <c r="F71" s="53"/>
      <c r="G71" s="54"/>
      <c r="H71" s="29"/>
      <c r="I71" s="45"/>
      <c r="J71" s="34"/>
      <c r="K71" s="34"/>
    </row>
    <row r="72" spans="1:12" ht="15.6" x14ac:dyDescent="0.3">
      <c r="A72" s="35"/>
      <c r="B72" s="44">
        <v>7</v>
      </c>
      <c r="C72" s="57"/>
      <c r="D72" s="58"/>
      <c r="E72" s="30"/>
      <c r="F72" s="53"/>
      <c r="G72" s="54"/>
      <c r="H72" s="29"/>
      <c r="I72" s="45"/>
      <c r="J72" s="34"/>
      <c r="K72" s="34"/>
    </row>
    <row r="73" spans="1:12" ht="15.6" x14ac:dyDescent="0.3">
      <c r="A73" s="35"/>
      <c r="B73" s="44">
        <v>8</v>
      </c>
      <c r="C73" s="57"/>
      <c r="D73" s="58"/>
      <c r="E73" s="30"/>
      <c r="F73" s="53"/>
      <c r="G73" s="54"/>
      <c r="H73" s="29"/>
      <c r="I73" s="45"/>
      <c r="J73" s="34"/>
      <c r="K73" s="34"/>
    </row>
    <row r="74" spans="1:12" ht="15.6" x14ac:dyDescent="0.3">
      <c r="A74" s="35"/>
      <c r="B74" s="44">
        <v>9</v>
      </c>
      <c r="C74" s="57"/>
      <c r="D74" s="58"/>
      <c r="E74" s="30"/>
      <c r="F74" s="53"/>
      <c r="G74" s="54"/>
      <c r="H74" s="29"/>
      <c r="I74" s="45"/>
      <c r="J74" s="34"/>
      <c r="K74" s="34"/>
    </row>
    <row r="75" spans="1:12" ht="15.6" x14ac:dyDescent="0.3">
      <c r="A75" s="35"/>
      <c r="B75" s="44">
        <v>10</v>
      </c>
      <c r="C75" s="57"/>
      <c r="D75" s="58"/>
      <c r="E75" s="30"/>
      <c r="F75" s="53"/>
      <c r="G75" s="54"/>
      <c r="H75" s="29"/>
      <c r="I75" s="45"/>
      <c r="J75" s="34"/>
      <c r="K75" s="34"/>
    </row>
    <row r="76" spans="1:12" ht="15.6" x14ac:dyDescent="0.3">
      <c r="A76" s="35"/>
      <c r="B76" s="44">
        <v>11</v>
      </c>
      <c r="C76" s="57"/>
      <c r="D76" s="58"/>
      <c r="E76" s="30"/>
      <c r="F76" s="53"/>
      <c r="G76" s="54"/>
      <c r="H76" s="29"/>
      <c r="I76" s="45"/>
      <c r="J76" s="34"/>
      <c r="K76" s="34"/>
    </row>
    <row r="77" spans="1:12" ht="15.6" x14ac:dyDescent="0.3">
      <c r="A77" s="35"/>
      <c r="B77" s="44">
        <v>12</v>
      </c>
      <c r="C77" s="57"/>
      <c r="D77" s="58"/>
      <c r="E77" s="30"/>
      <c r="F77" s="53"/>
      <c r="G77" s="54"/>
      <c r="H77" s="29"/>
      <c r="I77" s="45"/>
      <c r="J77" s="34"/>
      <c r="K77" s="34"/>
    </row>
    <row r="78" spans="1:12" ht="15.6" x14ac:dyDescent="0.3">
      <c r="A78" s="35"/>
      <c r="B78" s="44">
        <v>13</v>
      </c>
      <c r="C78" s="57"/>
      <c r="D78" s="58"/>
      <c r="E78" s="30"/>
      <c r="F78" s="53"/>
      <c r="G78" s="54"/>
      <c r="H78" s="29"/>
      <c r="I78" s="45"/>
      <c r="J78" s="34"/>
      <c r="K78" s="34"/>
    </row>
    <row r="79" spans="1:12" ht="15.6" x14ac:dyDescent="0.3">
      <c r="A79" s="35"/>
      <c r="B79" s="44">
        <v>14</v>
      </c>
      <c r="C79" s="57"/>
      <c r="D79" s="58"/>
      <c r="E79" s="30"/>
      <c r="F79" s="53"/>
      <c r="G79" s="54"/>
      <c r="H79" s="29"/>
      <c r="I79" s="45"/>
      <c r="J79" s="34"/>
      <c r="K79" s="34"/>
    </row>
    <row r="80" spans="1:12" ht="15.6" x14ac:dyDescent="0.3">
      <c r="A80" s="35"/>
      <c r="B80" s="44">
        <v>15</v>
      </c>
      <c r="C80" s="57"/>
      <c r="D80" s="58"/>
      <c r="E80" s="30"/>
      <c r="F80" s="53"/>
      <c r="G80" s="54"/>
      <c r="H80" s="29"/>
      <c r="I80" s="45"/>
      <c r="J80" s="34"/>
      <c r="K80" s="34"/>
    </row>
    <row r="81" spans="1:11" ht="15.6" x14ac:dyDescent="0.3">
      <c r="A81" s="35"/>
      <c r="B81" s="44">
        <v>16</v>
      </c>
      <c r="C81" s="57"/>
      <c r="D81" s="58"/>
      <c r="E81" s="30"/>
      <c r="F81" s="53"/>
      <c r="G81" s="54"/>
      <c r="H81" s="29"/>
      <c r="I81" s="45"/>
      <c r="J81" s="34"/>
      <c r="K81" s="34"/>
    </row>
    <row r="82" spans="1:11" ht="15.6" x14ac:dyDescent="0.3">
      <c r="A82" s="35"/>
      <c r="B82" s="44">
        <v>17</v>
      </c>
      <c r="C82" s="57"/>
      <c r="D82" s="58"/>
      <c r="E82" s="30"/>
      <c r="F82" s="53"/>
      <c r="G82" s="54"/>
      <c r="H82" s="29"/>
      <c r="I82" s="45"/>
      <c r="J82" s="34"/>
      <c r="K82" s="34"/>
    </row>
    <row r="83" spans="1:11" ht="15.6" x14ac:dyDescent="0.3">
      <c r="A83" s="35"/>
      <c r="B83" s="44">
        <v>18</v>
      </c>
      <c r="C83" s="57"/>
      <c r="D83" s="58"/>
      <c r="E83" s="30"/>
      <c r="F83" s="53"/>
      <c r="G83" s="54"/>
      <c r="H83" s="29"/>
      <c r="I83" s="45"/>
      <c r="J83" s="34"/>
      <c r="K83" s="34"/>
    </row>
    <row r="84" spans="1:11" ht="15.6" x14ac:dyDescent="0.3">
      <c r="A84" s="35"/>
      <c r="B84" s="44">
        <v>19</v>
      </c>
      <c r="C84" s="57"/>
      <c r="D84" s="58"/>
      <c r="E84" s="30"/>
      <c r="F84" s="53"/>
      <c r="G84" s="54"/>
      <c r="H84" s="29"/>
      <c r="I84" s="45"/>
      <c r="J84" s="34"/>
      <c r="K84" s="34"/>
    </row>
    <row r="85" spans="1:11" ht="15.6" x14ac:dyDescent="0.3">
      <c r="A85" s="35"/>
      <c r="B85" s="44">
        <v>20</v>
      </c>
      <c r="C85" s="57"/>
      <c r="D85" s="58"/>
      <c r="E85" s="30"/>
      <c r="F85" s="53"/>
      <c r="G85" s="54"/>
      <c r="H85" s="29"/>
      <c r="I85" s="45"/>
      <c r="J85" s="34"/>
      <c r="K85" s="34"/>
    </row>
    <row r="86" spans="1:11" ht="15.6" x14ac:dyDescent="0.3">
      <c r="A86" s="35"/>
      <c r="B86" s="44">
        <v>21</v>
      </c>
      <c r="C86" s="57"/>
      <c r="D86" s="58"/>
      <c r="E86" s="30"/>
      <c r="F86" s="53"/>
      <c r="G86" s="54"/>
      <c r="H86" s="29"/>
      <c r="I86" s="45"/>
      <c r="J86" s="34"/>
      <c r="K86" s="34"/>
    </row>
    <row r="87" spans="1:11" ht="15.6" x14ac:dyDescent="0.3">
      <c r="A87" s="35"/>
      <c r="B87" s="44">
        <v>22</v>
      </c>
      <c r="C87" s="57"/>
      <c r="D87" s="58"/>
      <c r="E87" s="30"/>
      <c r="F87" s="53"/>
      <c r="G87" s="54"/>
      <c r="H87" s="29"/>
      <c r="I87" s="45"/>
      <c r="J87" s="34"/>
      <c r="K87" s="34"/>
    </row>
    <row r="88" spans="1:11" ht="15.6" x14ac:dyDescent="0.3">
      <c r="A88" s="35"/>
      <c r="B88" s="44">
        <v>23</v>
      </c>
      <c r="C88" s="57"/>
      <c r="D88" s="58"/>
      <c r="E88" s="30"/>
      <c r="F88" s="53"/>
      <c r="G88" s="54"/>
      <c r="H88" s="29"/>
      <c r="I88" s="45"/>
      <c r="J88" s="34"/>
      <c r="K88" s="34"/>
    </row>
    <row r="89" spans="1:11" ht="15.6" x14ac:dyDescent="0.3">
      <c r="A89" s="35"/>
      <c r="B89" s="44">
        <v>24</v>
      </c>
      <c r="C89" s="57"/>
      <c r="D89" s="58"/>
      <c r="E89" s="30"/>
      <c r="F89" s="53"/>
      <c r="G89" s="54"/>
      <c r="H89" s="29"/>
      <c r="I89" s="45"/>
      <c r="J89" s="34"/>
      <c r="K89" s="34"/>
    </row>
    <row r="90" spans="1:11" ht="15.6" x14ac:dyDescent="0.3">
      <c r="A90" s="35"/>
      <c r="B90" s="44">
        <v>25</v>
      </c>
      <c r="C90" s="57"/>
      <c r="D90" s="58"/>
      <c r="E90" s="30"/>
      <c r="F90" s="53"/>
      <c r="G90" s="54"/>
      <c r="H90" s="29"/>
      <c r="I90" s="45"/>
      <c r="J90" s="34"/>
      <c r="K90" s="34"/>
    </row>
    <row r="91" spans="1:11" ht="15.6" x14ac:dyDescent="0.3">
      <c r="A91" s="35"/>
      <c r="B91" s="44">
        <v>26</v>
      </c>
      <c r="C91" s="57"/>
      <c r="D91" s="58"/>
      <c r="E91" s="30"/>
      <c r="F91" s="53"/>
      <c r="G91" s="54"/>
      <c r="H91" s="29"/>
      <c r="I91" s="45"/>
      <c r="J91" s="34"/>
      <c r="K91" s="34"/>
    </row>
    <row r="92" spans="1:11" ht="15.6" x14ac:dyDescent="0.3">
      <c r="A92" s="35"/>
      <c r="B92" s="44">
        <v>27</v>
      </c>
      <c r="C92" s="57"/>
      <c r="D92" s="58"/>
      <c r="E92" s="30"/>
      <c r="F92" s="53"/>
      <c r="G92" s="54"/>
      <c r="H92" s="29"/>
      <c r="I92" s="45"/>
      <c r="J92" s="34"/>
      <c r="K92" s="34"/>
    </row>
    <row r="93" spans="1:11" ht="15.6" x14ac:dyDescent="0.3">
      <c r="A93" s="35"/>
      <c r="B93" s="44">
        <v>28</v>
      </c>
      <c r="C93" s="57"/>
      <c r="D93" s="58"/>
      <c r="E93" s="30"/>
      <c r="F93" s="53"/>
      <c r="G93" s="54"/>
      <c r="H93" s="29"/>
      <c r="I93" s="45"/>
      <c r="J93" s="34"/>
      <c r="K93" s="34"/>
    </row>
    <row r="94" spans="1:11" ht="15.6" x14ac:dyDescent="0.3">
      <c r="A94" s="35"/>
      <c r="B94" s="44">
        <v>29</v>
      </c>
      <c r="C94" s="57"/>
      <c r="D94" s="58"/>
      <c r="E94" s="30"/>
      <c r="F94" s="53"/>
      <c r="G94" s="54"/>
      <c r="H94" s="29"/>
      <c r="I94" s="45"/>
      <c r="J94" s="34"/>
      <c r="K94" s="34"/>
    </row>
    <row r="95" spans="1:11" ht="15.6" x14ac:dyDescent="0.3">
      <c r="A95" s="35"/>
      <c r="B95" s="44">
        <v>30</v>
      </c>
      <c r="C95" s="57"/>
      <c r="D95" s="58"/>
      <c r="E95" s="30"/>
      <c r="F95" s="53"/>
      <c r="G95" s="54"/>
      <c r="H95" s="29"/>
      <c r="I95" s="45"/>
      <c r="J95" s="34"/>
      <c r="K95" s="34"/>
    </row>
    <row r="96" spans="1:11" ht="15.6" x14ac:dyDescent="0.3">
      <c r="A96" s="35"/>
      <c r="B96" s="44">
        <v>31</v>
      </c>
      <c r="C96" s="57"/>
      <c r="D96" s="58"/>
      <c r="E96" s="30"/>
      <c r="F96" s="53"/>
      <c r="G96" s="54"/>
      <c r="H96" s="29"/>
      <c r="I96" s="45"/>
      <c r="J96" s="34"/>
      <c r="K96" s="34"/>
    </row>
    <row r="97" spans="2:11" ht="15.6" x14ac:dyDescent="0.3">
      <c r="B97" s="44">
        <v>32</v>
      </c>
      <c r="C97" s="57"/>
      <c r="D97" s="58"/>
      <c r="E97" s="30"/>
      <c r="F97" s="53"/>
      <c r="G97" s="54"/>
      <c r="H97" s="29"/>
      <c r="I97" s="45"/>
      <c r="J97" s="34"/>
      <c r="K97" s="34"/>
    </row>
    <row r="98" spans="2:11" ht="15.6" x14ac:dyDescent="0.3">
      <c r="B98" s="44">
        <v>33</v>
      </c>
      <c r="C98" s="57"/>
      <c r="D98" s="58"/>
      <c r="E98" s="30"/>
      <c r="F98" s="53"/>
      <c r="G98" s="54"/>
      <c r="H98" s="29"/>
      <c r="I98" s="45"/>
      <c r="J98" s="34"/>
      <c r="K98" s="34"/>
    </row>
    <row r="99" spans="2:11" ht="15.6" x14ac:dyDescent="0.3">
      <c r="B99" s="44">
        <v>34</v>
      </c>
      <c r="C99" s="57"/>
      <c r="D99" s="58"/>
      <c r="E99" s="30"/>
      <c r="F99" s="53"/>
      <c r="G99" s="54"/>
      <c r="H99" s="29"/>
      <c r="I99" s="45"/>
      <c r="J99" s="34"/>
      <c r="K99" s="34"/>
    </row>
    <row r="100" spans="2:11" ht="15.6" x14ac:dyDescent="0.3">
      <c r="B100" s="44">
        <v>35</v>
      </c>
      <c r="C100" s="57"/>
      <c r="D100" s="58"/>
      <c r="E100" s="30"/>
      <c r="F100" s="53"/>
      <c r="G100" s="54"/>
      <c r="H100" s="29"/>
      <c r="I100" s="45"/>
      <c r="J100" s="34"/>
      <c r="K100" s="34"/>
    </row>
    <row r="101" spans="2:11" ht="15.6" x14ac:dyDescent="0.3">
      <c r="B101" s="44">
        <v>36</v>
      </c>
      <c r="C101" s="57"/>
      <c r="D101" s="58"/>
      <c r="E101" s="30"/>
      <c r="F101" s="53"/>
      <c r="G101" s="54"/>
      <c r="H101" s="29"/>
      <c r="I101" s="45"/>
      <c r="J101" s="34"/>
      <c r="K101" s="34"/>
    </row>
    <row r="102" spans="2:11" ht="15.6" x14ac:dyDescent="0.3">
      <c r="B102" s="44">
        <v>37</v>
      </c>
      <c r="C102" s="57"/>
      <c r="D102" s="58"/>
      <c r="E102" s="30"/>
      <c r="F102" s="53"/>
      <c r="G102" s="54"/>
      <c r="H102" s="29"/>
      <c r="I102" s="45"/>
      <c r="J102" s="34"/>
      <c r="K102" s="34"/>
    </row>
    <row r="103" spans="2:11" ht="15.6" x14ac:dyDescent="0.3">
      <c r="B103" s="44">
        <v>38</v>
      </c>
      <c r="C103" s="57"/>
      <c r="D103" s="58"/>
      <c r="E103" s="30"/>
      <c r="F103" s="53"/>
      <c r="G103" s="54"/>
      <c r="H103" s="29"/>
      <c r="I103" s="45"/>
      <c r="J103" s="34"/>
      <c r="K103" s="34"/>
    </row>
    <row r="104" spans="2:11" ht="15.6" x14ac:dyDescent="0.3">
      <c r="B104" s="44">
        <v>39</v>
      </c>
      <c r="C104" s="57"/>
      <c r="D104" s="58"/>
      <c r="E104" s="30"/>
      <c r="F104" s="53"/>
      <c r="G104" s="54"/>
      <c r="H104" s="29"/>
      <c r="I104" s="45"/>
      <c r="J104" s="34"/>
      <c r="K104" s="34"/>
    </row>
    <row r="105" spans="2:11" ht="16.2" thickBot="1" x14ac:dyDescent="0.35">
      <c r="B105" s="44">
        <v>40</v>
      </c>
      <c r="C105" s="57"/>
      <c r="D105" s="58"/>
      <c r="E105" s="30"/>
      <c r="F105" s="53"/>
      <c r="G105" s="54"/>
      <c r="H105" s="29"/>
      <c r="I105" s="45"/>
      <c r="J105" s="34"/>
      <c r="K105" s="34"/>
    </row>
    <row r="106" spans="2:11" ht="15" thickBot="1" x14ac:dyDescent="0.35">
      <c r="B106" s="41" t="s">
        <v>42</v>
      </c>
      <c r="C106" s="59" t="str">
        <f>_xlfn.CONCAT(COUNTA(C66:D105)," line(s)")</f>
        <v>0 line(s)</v>
      </c>
      <c r="D106" s="60"/>
      <c r="E106" s="42"/>
      <c r="F106" s="42"/>
      <c r="G106" s="46">
        <f>SUM(G66:G105)</f>
        <v>0</v>
      </c>
      <c r="H106" s="43" t="str">
        <f>_xlfn.CONCAT(COUNTIF(Lists!Y3:Y42, "TRUE"), " DG")</f>
        <v>0 DG</v>
      </c>
      <c r="J106" s="34"/>
      <c r="K106" s="34"/>
    </row>
    <row r="107" spans="2:11" ht="19.8" customHeight="1" x14ac:dyDescent="0.3">
      <c r="B107" s="47"/>
      <c r="C107" s="48"/>
    </row>
    <row r="108" spans="2:11" ht="19.8" customHeight="1" x14ac:dyDescent="0.3">
      <c r="B108" s="47"/>
      <c r="C108" s="48"/>
      <c r="F108" s="157" t="s">
        <v>337</v>
      </c>
      <c r="G108" s="157"/>
      <c r="H108" s="157"/>
      <c r="I108" s="157"/>
    </row>
    <row r="109" spans="2:11" ht="14.4" hidden="1" customHeight="1" x14ac:dyDescent="0.3">
      <c r="B109" s="47"/>
      <c r="C109" s="48"/>
    </row>
    <row r="110" spans="2:11" ht="14.4" hidden="1" customHeight="1" x14ac:dyDescent="0.3">
      <c r="B110" s="47"/>
      <c r="C110" s="48"/>
    </row>
    <row r="111" spans="2:11" ht="14.4" hidden="1" customHeight="1" x14ac:dyDescent="0.3">
      <c r="B111" s="47"/>
      <c r="C111" s="48"/>
    </row>
    <row r="112" spans="2:11" ht="14.4" hidden="1" customHeight="1" x14ac:dyDescent="0.3">
      <c r="B112" s="47"/>
      <c r="C112" s="48"/>
    </row>
    <row r="113" spans="2:3" ht="14.4" hidden="1" customHeight="1" x14ac:dyDescent="0.3">
      <c r="B113" s="47"/>
      <c r="C113" s="48"/>
    </row>
    <row r="114" spans="2:3" ht="15" hidden="1" customHeight="1" x14ac:dyDescent="0.3">
      <c r="B114" s="47"/>
      <c r="C114" s="48"/>
    </row>
  </sheetData>
  <sheetProtection algorithmName="SHA-512" hashValue="ympYR2Gos5d74ZYQYTCQIW7JwKeuZVvrYM4jEEGPpMa5pycuz9N2/3Aw2gq2n/PgxSDaYsq+Ty/lLT2TLtv4Rg==" saltValue="GtkIPKMp3YdXtuqecB0d+g==" spinCount="100000" sheet="1" objects="1" scenarios="1"/>
  <mergeCells count="149">
    <mergeCell ref="F108:I108"/>
    <mergeCell ref="B3:H3"/>
    <mergeCell ref="B4:H4"/>
    <mergeCell ref="B20:C20"/>
    <mergeCell ref="B21:C21"/>
    <mergeCell ref="B22:C22"/>
    <mergeCell ref="B39:C39"/>
    <mergeCell ref="B34:C34"/>
    <mergeCell ref="B35:C35"/>
    <mergeCell ref="B37:C37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30:C30"/>
    <mergeCell ref="B31:C31"/>
    <mergeCell ref="B32:C32"/>
    <mergeCell ref="B33:C33"/>
    <mergeCell ref="B60:C60"/>
    <mergeCell ref="D54:H54"/>
    <mergeCell ref="D55:H55"/>
    <mergeCell ref="D56:H56"/>
    <mergeCell ref="D49:H49"/>
    <mergeCell ref="B41:H41"/>
    <mergeCell ref="B42:H42"/>
    <mergeCell ref="B43:H43"/>
    <mergeCell ref="D40:H40"/>
    <mergeCell ref="B40:C40"/>
    <mergeCell ref="B55:C55"/>
    <mergeCell ref="B56:C56"/>
    <mergeCell ref="B57:C57"/>
    <mergeCell ref="B58:C58"/>
    <mergeCell ref="B59:C59"/>
    <mergeCell ref="D57:H57"/>
    <mergeCell ref="B17:C17"/>
    <mergeCell ref="B18:C18"/>
    <mergeCell ref="B19:C19"/>
    <mergeCell ref="D17:H17"/>
    <mergeCell ref="D18:H18"/>
    <mergeCell ref="D19:H19"/>
    <mergeCell ref="B52:C52"/>
    <mergeCell ref="B53:C53"/>
    <mergeCell ref="B54:C54"/>
    <mergeCell ref="D7:H7"/>
    <mergeCell ref="D9:H9"/>
    <mergeCell ref="D12:H12"/>
    <mergeCell ref="D13:H13"/>
    <mergeCell ref="D14:H14"/>
    <mergeCell ref="D15:H15"/>
    <mergeCell ref="D16:H16"/>
    <mergeCell ref="D20:H20"/>
    <mergeCell ref="D38:H38"/>
    <mergeCell ref="D32:H32"/>
    <mergeCell ref="D33:H33"/>
    <mergeCell ref="D26:H26"/>
    <mergeCell ref="D37:H37"/>
    <mergeCell ref="D29:H29"/>
    <mergeCell ref="D30:H30"/>
    <mergeCell ref="D31:H31"/>
    <mergeCell ref="C67:D67"/>
    <mergeCell ref="C68:D68"/>
    <mergeCell ref="D59:H59"/>
    <mergeCell ref="D60:H60"/>
    <mergeCell ref="B62:H62"/>
    <mergeCell ref="B61:H61"/>
    <mergeCell ref="B44:H44"/>
    <mergeCell ref="B45:H45"/>
    <mergeCell ref="B46:H46"/>
    <mergeCell ref="D47:H47"/>
    <mergeCell ref="D48:H48"/>
    <mergeCell ref="D50:H50"/>
    <mergeCell ref="D51:H51"/>
    <mergeCell ref="C65:D65"/>
    <mergeCell ref="B47:C47"/>
    <mergeCell ref="B48:C48"/>
    <mergeCell ref="B49:C49"/>
    <mergeCell ref="B50:C50"/>
    <mergeCell ref="B63:H63"/>
    <mergeCell ref="D52:H52"/>
    <mergeCell ref="D53:H53"/>
    <mergeCell ref="B64:H64"/>
    <mergeCell ref="D58:H58"/>
    <mergeCell ref="B51:C51"/>
    <mergeCell ref="C69:D69"/>
    <mergeCell ref="C70:D70"/>
    <mergeCell ref="B6:H6"/>
    <mergeCell ref="B36:C36"/>
    <mergeCell ref="B25:C25"/>
    <mergeCell ref="B26:C26"/>
    <mergeCell ref="B38:C38"/>
    <mergeCell ref="B24:H24"/>
    <mergeCell ref="D8:H8"/>
    <mergeCell ref="D10:H10"/>
    <mergeCell ref="D11:H11"/>
    <mergeCell ref="D21:H21"/>
    <mergeCell ref="D22:H22"/>
    <mergeCell ref="D25:H25"/>
    <mergeCell ref="D27:H27"/>
    <mergeCell ref="D28:H28"/>
    <mergeCell ref="B27:C27"/>
    <mergeCell ref="B28:C28"/>
    <mergeCell ref="B29:C29"/>
    <mergeCell ref="D34:H34"/>
    <mergeCell ref="D35:H35"/>
    <mergeCell ref="D36:H36"/>
    <mergeCell ref="C66:D66"/>
    <mergeCell ref="D39:H39"/>
    <mergeCell ref="C83:D83"/>
    <mergeCell ref="C84:D84"/>
    <mergeCell ref="C85:D85"/>
    <mergeCell ref="C76:D76"/>
    <mergeCell ref="C77:D77"/>
    <mergeCell ref="C78:D78"/>
    <mergeCell ref="C79:D79"/>
    <mergeCell ref="C80:D80"/>
    <mergeCell ref="C71:D71"/>
    <mergeCell ref="C72:D72"/>
    <mergeCell ref="C73:D73"/>
    <mergeCell ref="C74:D74"/>
    <mergeCell ref="C75:D75"/>
    <mergeCell ref="C81:D81"/>
    <mergeCell ref="C82:D82"/>
    <mergeCell ref="C106:D106"/>
    <mergeCell ref="C101:D101"/>
    <mergeCell ref="C102:D102"/>
    <mergeCell ref="C103:D103"/>
    <mergeCell ref="C104:D104"/>
    <mergeCell ref="C105:D105"/>
    <mergeCell ref="C96:D96"/>
    <mergeCell ref="C97:D97"/>
    <mergeCell ref="C98:D98"/>
    <mergeCell ref="C99:D99"/>
    <mergeCell ref="C100:D100"/>
    <mergeCell ref="C91:D91"/>
    <mergeCell ref="C92:D92"/>
    <mergeCell ref="C93:D93"/>
    <mergeCell ref="C94:D94"/>
    <mergeCell ref="C95:D95"/>
    <mergeCell ref="C86:D86"/>
    <mergeCell ref="C87:D87"/>
    <mergeCell ref="C88:D88"/>
    <mergeCell ref="C89:D89"/>
    <mergeCell ref="C90:D90"/>
  </mergeCells>
  <dataValidations count="1">
    <dataValidation type="date" operator="greaterThan" showInputMessage="1" showErrorMessage="1" sqref="D14:H14" xr:uid="{4681AE7E-5B95-4687-9BC1-9A853F4A8E4E}">
      <formula1>TODAY()</formula1>
    </dataValidation>
  </dataValidations>
  <pageMargins left="0.25" right="0.25" top="0.75" bottom="0.75" header="0.3" footer="0.3"/>
  <pageSetup paperSize="9" scale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Drop Down 21">
              <controlPr defaultSize="0" autoLine="0" autoPict="0">
                <anchor moveWithCells="1">
                  <from>
                    <xdr:col>2</xdr:col>
                    <xdr:colOff>1310640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Drop Down 28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6" name="Drop Down 44">
              <controlPr defaultSize="0" autoLine="0" autoPict="0">
                <anchor moveWithCells="1">
                  <from>
                    <xdr:col>2</xdr:col>
                    <xdr:colOff>1318260</xdr:colOff>
                    <xdr:row>51</xdr:row>
                    <xdr:rowOff>0</xdr:rowOff>
                  </from>
                  <to>
                    <xdr:col>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" name="Drop Down 45">
              <controlPr defaultSize="0" autoLine="0" autoPict="0">
                <anchor moveWithCells="1">
                  <from>
                    <xdr:col>2</xdr:col>
                    <xdr:colOff>1318260</xdr:colOff>
                    <xdr:row>52</xdr:row>
                    <xdr:rowOff>0</xdr:rowOff>
                  </from>
                  <to>
                    <xdr:col>8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Check Box 53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731520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Check Box 54">
              <controlPr defaultSize="0" autoFill="0" autoLin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8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2" name="Drop Down 46">
              <controlPr defaultSize="0" autoLine="0" autoPict="0">
                <anchor moveWithCells="1">
                  <from>
                    <xdr:col>3</xdr:col>
                    <xdr:colOff>1325880</xdr:colOff>
                    <xdr:row>42</xdr:row>
                    <xdr:rowOff>0</xdr:rowOff>
                  </from>
                  <to>
                    <xdr:col>8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3" name="Check Box 56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4" name="Check Box 57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198120</xdr:rowOff>
                  </from>
                  <to>
                    <xdr:col>8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5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8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6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8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7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8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8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9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8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0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8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1" name="Check Box 64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7</xdr:col>
                    <xdr:colOff>731520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2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8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3" name="Check Box 68">
              <controlPr defaultSize="0" autoFill="0" autoLine="0" autoPict="0">
                <anchor moveWithCells="1">
                  <from>
                    <xdr:col>7</xdr:col>
                    <xdr:colOff>0</xdr:colOff>
                    <xdr:row>65</xdr:row>
                    <xdr:rowOff>0</xdr:rowOff>
                  </from>
                  <to>
                    <xdr:col>8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Drop Down 38">
              <controlPr defaultSize="0" autoLine="0" autoPict="0">
                <anchor moveWithCells="1">
                  <from>
                    <xdr:col>2</xdr:col>
                    <xdr:colOff>1318260</xdr:colOff>
                    <xdr:row>8</xdr:row>
                    <xdr:rowOff>205740</xdr:rowOff>
                  </from>
                  <to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Check Box 66">
              <controlPr defaultSize="0" autoFill="0" autoLine="0" autoPict="0">
                <anchor moveWithCells="1">
                  <from>
                    <xdr:col>2</xdr:col>
                    <xdr:colOff>1318260</xdr:colOff>
                    <xdr:row>19</xdr:row>
                    <xdr:rowOff>205740</xdr:rowOff>
                  </from>
                  <to>
                    <xdr:col>8</xdr:col>
                    <xdr:colOff>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6" name="Check Box 67">
              <controlPr defaultSize="0" autoFill="0" autoLine="0" autoPict="0">
                <anchor moveWithCells="1">
                  <from>
                    <xdr:col>2</xdr:col>
                    <xdr:colOff>1318260</xdr:colOff>
                    <xdr:row>21</xdr:row>
                    <xdr:rowOff>0</xdr:rowOff>
                  </from>
                  <to>
                    <xdr:col>8</xdr:col>
                    <xdr:colOff>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7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66</xdr:row>
                    <xdr:rowOff>0</xdr:rowOff>
                  </from>
                  <to>
                    <xdr:col>8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8" name="Check Box 70">
              <controlPr defaultSize="0" autoFill="0" autoLine="0" autoPict="0">
                <anchor moveWithCells="1">
                  <from>
                    <xdr:col>7</xdr:col>
                    <xdr:colOff>0</xdr:colOff>
                    <xdr:row>67</xdr:row>
                    <xdr:rowOff>0</xdr:rowOff>
                  </from>
                  <to>
                    <xdr:col>8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9" name="Check Box 71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0" name="Check Box 72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1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2" name="Check Box 74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3" name="Check Box 7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4" name="Check Box 76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5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6" name="Check Box 78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7</xdr:col>
                    <xdr:colOff>746760</xdr:colOff>
                    <xdr:row>75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7" name="Check Box 79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7</xdr:col>
                    <xdr:colOff>739140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8" name="Check Box 80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9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78</xdr:row>
                    <xdr:rowOff>0</xdr:rowOff>
                  </from>
                  <to>
                    <xdr:col>8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0" name="Check Box 82">
              <controlPr defaultSize="0" autoFill="0" autoLine="0" autoPict="0">
                <anchor moveWithCells="1">
                  <from>
                    <xdr:col>7</xdr:col>
                    <xdr:colOff>0</xdr:colOff>
                    <xdr:row>79</xdr:row>
                    <xdr:rowOff>0</xdr:rowOff>
                  </from>
                  <to>
                    <xdr:col>8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1" name="Check Box 83">
              <controlPr defaultSize="0" autoFill="0" autoLine="0" autoPict="0">
                <anchor moveWithCells="1">
                  <from>
                    <xdr:col>7</xdr:col>
                    <xdr:colOff>0</xdr:colOff>
                    <xdr:row>80</xdr:row>
                    <xdr:rowOff>0</xdr:rowOff>
                  </from>
                  <to>
                    <xdr:col>8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2" name="Check Box 84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3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82</xdr:row>
                    <xdr:rowOff>0</xdr:rowOff>
                  </from>
                  <to>
                    <xdr:col>8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4" name="Check Box 86">
              <controlPr defaultSize="0" autoFill="0" autoLine="0" autoPict="0">
                <anchor moveWithCells="1">
                  <from>
                    <xdr:col>7</xdr:col>
                    <xdr:colOff>0</xdr:colOff>
                    <xdr:row>83</xdr:row>
                    <xdr:rowOff>0</xdr:rowOff>
                  </from>
                  <to>
                    <xdr:col>7</xdr:col>
                    <xdr:colOff>739140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5" name="Check Box 87">
              <controlPr defaultSize="0" autoFill="0" autoLine="0" autoPict="0">
                <anchor moveWithCells="1">
                  <from>
                    <xdr:col>7</xdr:col>
                    <xdr:colOff>0</xdr:colOff>
                    <xdr:row>84</xdr:row>
                    <xdr:rowOff>0</xdr:rowOff>
                  </from>
                  <to>
                    <xdr:col>8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6" name="Check Box 88">
              <controlPr defaultSize="0" autoFill="0" autoLine="0" autoPict="0">
                <anchor moveWithCells="1">
                  <from>
                    <xdr:col>7</xdr:col>
                    <xdr:colOff>0</xdr:colOff>
                    <xdr:row>85</xdr:row>
                    <xdr:rowOff>0</xdr:rowOff>
                  </from>
                  <to>
                    <xdr:col>8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7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8" name="Check Box 90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9" name="Check Box 91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0" name="Check Box 92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0</xdr:colOff>
                    <xdr:row>89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1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2" name="Check Box 94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0</xdr:colOff>
                    <xdr:row>91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3" name="Check Box 95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7</xdr:col>
                    <xdr:colOff>739140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4" name="Check Box 96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198120</xdr:rowOff>
                  </from>
                  <to>
                    <xdr:col>8</xdr:col>
                    <xdr:colOff>0</xdr:colOff>
                    <xdr:row>93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5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6" name="Check Box 98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7</xdr:col>
                    <xdr:colOff>739140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7" name="Check Box 99">
              <controlPr defaultSize="0" autoFill="0" autoLine="0" autoPict="0">
                <anchor moveWithCells="1">
                  <from>
                    <xdr:col>7</xdr:col>
                    <xdr:colOff>0</xdr:colOff>
                    <xdr:row>96</xdr:row>
                    <xdr:rowOff>0</xdr:rowOff>
                  </from>
                  <to>
                    <xdr:col>8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8" name="Check Box 100">
              <controlPr defaultSize="0" autoFill="0" autoLine="0" autoPict="0">
                <anchor moveWithCells="1">
                  <from>
                    <xdr:col>7</xdr:col>
                    <xdr:colOff>0</xdr:colOff>
                    <xdr:row>96</xdr:row>
                    <xdr:rowOff>198120</xdr:rowOff>
                  </from>
                  <to>
                    <xdr:col>7</xdr:col>
                    <xdr:colOff>746760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9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7</xdr:col>
                    <xdr:colOff>746760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0" name="Check Box 102">
              <controlPr defaultSize="0" autoFill="0" autoLine="0" autoPict="0">
                <anchor moveWithCells="1">
                  <from>
                    <xdr:col>7</xdr:col>
                    <xdr:colOff>0</xdr:colOff>
                    <xdr:row>99</xdr:row>
                    <xdr:rowOff>0</xdr:rowOff>
                  </from>
                  <to>
                    <xdr:col>8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1" name="Check Box 103">
              <controlPr defaultSize="0" autoFill="0" autoLine="0" autoPict="0">
                <anchor moveWithCells="1">
                  <from>
                    <xdr:col>7</xdr:col>
                    <xdr:colOff>0</xdr:colOff>
                    <xdr:row>100</xdr:row>
                    <xdr:rowOff>0</xdr:rowOff>
                  </from>
                  <to>
                    <xdr:col>8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2" name="Check Box 104">
              <controlPr defaultSize="0" autoFill="0" autoLine="0" autoPict="0">
                <anchor moveWithCells="1">
                  <from>
                    <xdr:col>7</xdr:col>
                    <xdr:colOff>0</xdr:colOff>
                    <xdr:row>101</xdr:row>
                    <xdr:rowOff>0</xdr:rowOff>
                  </from>
                  <to>
                    <xdr:col>8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3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102</xdr:row>
                    <xdr:rowOff>0</xdr:rowOff>
                  </from>
                  <to>
                    <xdr:col>8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4" name="Check Box 106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0</xdr:colOff>
                    <xdr:row>103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5" name="Check Box 107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69EC851F-1AC9-42F9-BD8E-55A5D177571C}">
            <xm:f>Lists!$G$25="OT"</xm:f>
            <x14:dxf>
              <font>
                <b/>
                <i val="0"/>
                <strike val="0"/>
                <u val="none"/>
                <color auto="1"/>
              </font>
              <numFmt numFmtId="0" formatCode="General"/>
              <fill>
                <patternFill patternType="solid">
                  <fgColor auto="1"/>
                  <bgColor rgb="FFFFFF00"/>
                </patternFill>
              </fill>
            </x14:dxf>
          </x14:cfRule>
          <xm:sqref>B9:C9</xm:sqref>
        </x14:conditionalFormatting>
        <x14:conditionalFormatting xmlns:xm="http://schemas.microsoft.com/office/excel/2006/main">
          <x14:cfRule type="expression" priority="6" id="{13D4190F-D5F7-4C52-BE5D-D208C7383B61}">
            <xm:f>Lists!$G$25="SD"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B10:C10</xm:sqref>
        </x14:conditionalFormatting>
        <x14:conditionalFormatting xmlns:xm="http://schemas.microsoft.com/office/excel/2006/main">
          <x14:cfRule type="expression" priority="8" id="{ECCC9E32-4A7D-4F27-8C8A-66A8A6493052}">
            <xm:f>Lists!$G$27="OT"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B12:C12</xm:sqref>
        </x14:conditionalFormatting>
        <x14:conditionalFormatting xmlns:xm="http://schemas.microsoft.com/office/excel/2006/main">
          <x14:cfRule type="expression" priority="7" id="{B1F02BAC-F33C-47CB-B637-E0AA7340FA82}">
            <xm:f>Lists!$G$27="CRU"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B13:C13</xm:sqref>
        </x14:conditionalFormatting>
        <x14:conditionalFormatting xmlns:xm="http://schemas.microsoft.com/office/excel/2006/main">
          <x14:cfRule type="expression" priority="5" id="{4912EC54-80F7-4FF5-8B59-4AA808EEB7A0}">
            <xm:f>Lists!$Q$16=TRUE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B39:C39</xm:sqref>
        </x14:conditionalFormatting>
        <x14:conditionalFormatting xmlns:xm="http://schemas.microsoft.com/office/excel/2006/main">
          <x14:cfRule type="expression" priority="4" id="{F6601F11-1C31-40DC-99FC-706921E374D6}">
            <xm:f>Lists!$Q$14=TRUE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B40:C40</xm:sqref>
        </x14:conditionalFormatting>
        <x14:conditionalFormatting xmlns:xm="http://schemas.microsoft.com/office/excel/2006/main">
          <x14:cfRule type="expression" priority="3" id="{EEE18002-5B30-480D-A011-742B580013F2}">
            <xm:f>Lists!$G$30="Y"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B42:H42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D420-0DBC-4EEE-8DD1-3C36983E5AE6}">
  <dimension ref="A1:B4"/>
  <sheetViews>
    <sheetView workbookViewId="0">
      <selection activeCell="G8" sqref="G8"/>
    </sheetView>
  </sheetViews>
  <sheetFormatPr defaultRowHeight="14.4" x14ac:dyDescent="0.3"/>
  <cols>
    <col min="2" max="2" width="39.77734375" customWidth="1"/>
  </cols>
  <sheetData>
    <row r="1" spans="1:2" x14ac:dyDescent="0.3">
      <c r="A1" t="s">
        <v>341</v>
      </c>
      <c r="B1" t="s">
        <v>345</v>
      </c>
    </row>
    <row r="2" spans="1:2" x14ac:dyDescent="0.3">
      <c r="A2" t="s">
        <v>338</v>
      </c>
      <c r="B2" t="s">
        <v>342</v>
      </c>
    </row>
    <row r="3" spans="1:2" x14ac:dyDescent="0.3">
      <c r="A3" t="s">
        <v>339</v>
      </c>
      <c r="B3" t="s">
        <v>344</v>
      </c>
    </row>
    <row r="4" spans="1:2" x14ac:dyDescent="0.3">
      <c r="A4" t="s">
        <v>340</v>
      </c>
      <c r="B4" t="s">
        <v>343</v>
      </c>
    </row>
  </sheetData>
  <sheetProtection algorithmName="SHA-512" hashValue="breSaYHa/6y0aq/1vnRSC4OC76b6ahq9flsQE0asWWPUeem3pDmk+X4dBgnqnrKjLYoW7lMqCR+RNe54reL5rA==" saltValue="CBXy1i2WZ5tBCq6DgzBW7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ABDA-2AF2-406E-9233-31EA84D228FB}">
  <sheetPr codeName="Sheet6">
    <tabColor rgb="FFFF0000"/>
  </sheetPr>
  <dimension ref="A1:Z44"/>
  <sheetViews>
    <sheetView topLeftCell="A2" workbookViewId="0">
      <selection activeCell="D18" sqref="D18"/>
    </sheetView>
  </sheetViews>
  <sheetFormatPr defaultRowHeight="14.4" x14ac:dyDescent="0.3"/>
  <cols>
    <col min="2" max="2" width="25.88671875" customWidth="1"/>
    <col min="5" max="5" width="25.88671875" customWidth="1"/>
    <col min="8" max="8" width="26.5546875" customWidth="1"/>
    <col min="9" max="9" width="10.88671875" customWidth="1"/>
    <col min="11" max="11" width="13.44140625" customWidth="1"/>
    <col min="13" max="14" width="15.88671875" customWidth="1"/>
    <col min="16" max="16" width="30.109375" customWidth="1"/>
    <col min="18" max="18" width="14.88671875" customWidth="1"/>
    <col min="19" max="19" width="10.21875" customWidth="1"/>
    <col min="20" max="20" width="17.44140625" customWidth="1"/>
    <col min="22" max="22" width="12.88671875" customWidth="1"/>
    <col min="24" max="24" width="12.5546875" customWidth="1"/>
  </cols>
  <sheetData>
    <row r="1" spans="1:26" ht="93.6" x14ac:dyDescent="1.75">
      <c r="A1" s="27" t="s">
        <v>180</v>
      </c>
      <c r="R1" s="10"/>
      <c r="X1" s="184" t="s">
        <v>294</v>
      </c>
      <c r="Y1" s="184"/>
    </row>
    <row r="2" spans="1:26" ht="28.8" x14ac:dyDescent="0.3">
      <c r="D2" t="s">
        <v>287</v>
      </c>
      <c r="E2" s="3" t="s">
        <v>3</v>
      </c>
      <c r="F2" t="s">
        <v>300</v>
      </c>
      <c r="H2" s="3" t="s">
        <v>2</v>
      </c>
      <c r="I2" s="9" t="s">
        <v>170</v>
      </c>
      <c r="K2" t="s">
        <v>250</v>
      </c>
      <c r="M2" s="6" t="s">
        <v>9</v>
      </c>
      <c r="P2" s="3" t="s">
        <v>8</v>
      </c>
      <c r="Q2" t="s">
        <v>287</v>
      </c>
      <c r="R2" t="s">
        <v>285</v>
      </c>
      <c r="T2" t="s">
        <v>288</v>
      </c>
      <c r="U2" s="10" t="s">
        <v>231</v>
      </c>
      <c r="V2" s="12" t="s">
        <v>286</v>
      </c>
      <c r="X2" t="s">
        <v>295</v>
      </c>
      <c r="Y2" t="s">
        <v>296</v>
      </c>
      <c r="Z2" t="s">
        <v>300</v>
      </c>
    </row>
    <row r="3" spans="1:26" x14ac:dyDescent="0.3">
      <c r="D3">
        <v>1</v>
      </c>
      <c r="E3" s="15" t="s">
        <v>305</v>
      </c>
      <c r="F3" s="15" t="s">
        <v>304</v>
      </c>
      <c r="G3">
        <v>1</v>
      </c>
      <c r="H3" s="4" t="s">
        <v>15</v>
      </c>
      <c r="I3" t="s">
        <v>164</v>
      </c>
      <c r="J3">
        <v>1</v>
      </c>
      <c r="M3" s="7" t="s">
        <v>48</v>
      </c>
      <c r="P3" s="4" t="s">
        <v>46</v>
      </c>
      <c r="Q3" t="b">
        <v>0</v>
      </c>
      <c r="R3">
        <f>IF(Q3=FALSE, 0, 1)</f>
        <v>0</v>
      </c>
      <c r="T3">
        <v>1</v>
      </c>
      <c r="U3" s="10"/>
      <c r="X3">
        <v>1</v>
      </c>
      <c r="Y3" t="b">
        <v>0</v>
      </c>
      <c r="Z3">
        <f>IF(Y3=FALSE, 0, 1)</f>
        <v>0</v>
      </c>
    </row>
    <row r="4" spans="1:26" x14ac:dyDescent="0.3">
      <c r="D4">
        <v>2</v>
      </c>
      <c r="E4" s="15" t="s">
        <v>307</v>
      </c>
      <c r="F4" s="15" t="s">
        <v>306</v>
      </c>
      <c r="G4">
        <v>2</v>
      </c>
      <c r="H4" s="5" t="s">
        <v>16</v>
      </c>
      <c r="I4" s="8" t="s">
        <v>172</v>
      </c>
      <c r="J4">
        <v>2</v>
      </c>
      <c r="K4" t="s">
        <v>251</v>
      </c>
      <c r="M4" s="2" t="s">
        <v>49</v>
      </c>
      <c r="N4" s="22"/>
      <c r="P4" s="4" t="s">
        <v>47</v>
      </c>
      <c r="Q4" t="b">
        <v>0</v>
      </c>
      <c r="R4">
        <f t="shared" ref="R4:R16" si="0">IF(Q4=FALSE, 0, 1)</f>
        <v>0</v>
      </c>
      <c r="T4">
        <v>2</v>
      </c>
      <c r="U4" t="s">
        <v>206</v>
      </c>
      <c r="V4" s="11" t="s">
        <v>181</v>
      </c>
      <c r="X4">
        <v>2</v>
      </c>
      <c r="Y4" t="b">
        <v>0</v>
      </c>
      <c r="Z4" s="26">
        <f t="shared" ref="Z4:Z42" si="1">IF(Y4=FALSE, 0, 1)</f>
        <v>0</v>
      </c>
    </row>
    <row r="5" spans="1:26" x14ac:dyDescent="0.3">
      <c r="D5">
        <v>3</v>
      </c>
      <c r="E5" s="15" t="s">
        <v>26</v>
      </c>
      <c r="F5" s="15" t="s">
        <v>289</v>
      </c>
      <c r="G5">
        <v>3</v>
      </c>
      <c r="H5" s="4" t="s">
        <v>17</v>
      </c>
      <c r="I5" s="8" t="s">
        <v>171</v>
      </c>
      <c r="J5">
        <v>3</v>
      </c>
      <c r="K5" t="s">
        <v>252</v>
      </c>
      <c r="P5" s="5" t="s">
        <v>45</v>
      </c>
      <c r="Q5" t="b">
        <v>0</v>
      </c>
      <c r="R5">
        <f t="shared" si="0"/>
        <v>0</v>
      </c>
      <c r="T5">
        <v>3</v>
      </c>
      <c r="U5" t="s">
        <v>207</v>
      </c>
      <c r="V5" s="11" t="s">
        <v>182</v>
      </c>
      <c r="X5">
        <v>3</v>
      </c>
      <c r="Y5" t="b">
        <v>0</v>
      </c>
      <c r="Z5" s="26">
        <f t="shared" si="1"/>
        <v>0</v>
      </c>
    </row>
    <row r="6" spans="1:26" x14ac:dyDescent="0.3">
      <c r="D6">
        <v>4</v>
      </c>
      <c r="E6" s="15" t="s">
        <v>309</v>
      </c>
      <c r="F6" s="15" t="s">
        <v>308</v>
      </c>
      <c r="G6">
        <v>4</v>
      </c>
      <c r="H6" s="5" t="s">
        <v>18</v>
      </c>
      <c r="I6" s="8" t="s">
        <v>173</v>
      </c>
      <c r="J6">
        <v>4</v>
      </c>
      <c r="K6" t="s">
        <v>253</v>
      </c>
      <c r="P6" s="4" t="s">
        <v>31</v>
      </c>
      <c r="Q6" t="b">
        <v>0</v>
      </c>
      <c r="R6">
        <f t="shared" si="0"/>
        <v>0</v>
      </c>
      <c r="T6">
        <v>4</v>
      </c>
      <c r="U6" t="s">
        <v>208</v>
      </c>
      <c r="V6" s="11" t="s">
        <v>183</v>
      </c>
      <c r="X6">
        <v>4</v>
      </c>
      <c r="Y6" t="b">
        <v>0</v>
      </c>
      <c r="Z6" s="26">
        <f t="shared" si="1"/>
        <v>0</v>
      </c>
    </row>
    <row r="7" spans="1:26" x14ac:dyDescent="0.3">
      <c r="D7">
        <v>5</v>
      </c>
      <c r="E7" s="15" t="s">
        <v>311</v>
      </c>
      <c r="F7" s="15" t="s">
        <v>310</v>
      </c>
      <c r="G7">
        <v>5</v>
      </c>
      <c r="H7" s="4" t="s">
        <v>19</v>
      </c>
      <c r="I7" s="8" t="s">
        <v>179</v>
      </c>
      <c r="J7">
        <v>5</v>
      </c>
      <c r="K7" t="s">
        <v>248</v>
      </c>
      <c r="P7" s="5" t="s">
        <v>32</v>
      </c>
      <c r="Q7" t="b">
        <v>0</v>
      </c>
      <c r="R7">
        <f t="shared" si="0"/>
        <v>0</v>
      </c>
      <c r="T7">
        <v>5</v>
      </c>
      <c r="U7" t="s">
        <v>209</v>
      </c>
      <c r="V7" s="11" t="s">
        <v>184</v>
      </c>
      <c r="X7">
        <v>5</v>
      </c>
      <c r="Y7" t="b">
        <v>0</v>
      </c>
      <c r="Z7" s="26">
        <f t="shared" si="1"/>
        <v>0</v>
      </c>
    </row>
    <row r="8" spans="1:26" x14ac:dyDescent="0.3">
      <c r="D8">
        <v>6</v>
      </c>
      <c r="E8" s="15" t="s">
        <v>313</v>
      </c>
      <c r="F8" s="15" t="s">
        <v>312</v>
      </c>
      <c r="G8">
        <v>6</v>
      </c>
      <c r="H8" s="5" t="s">
        <v>20</v>
      </c>
      <c r="I8" s="8" t="s">
        <v>174</v>
      </c>
      <c r="J8">
        <v>6</v>
      </c>
      <c r="K8" t="s">
        <v>254</v>
      </c>
      <c r="P8" s="4" t="s">
        <v>33</v>
      </c>
      <c r="Q8" t="b">
        <v>0</v>
      </c>
      <c r="R8">
        <f t="shared" si="0"/>
        <v>0</v>
      </c>
      <c r="T8">
        <v>6</v>
      </c>
      <c r="U8" t="s">
        <v>210</v>
      </c>
      <c r="V8" s="11" t="s">
        <v>185</v>
      </c>
      <c r="X8">
        <v>6</v>
      </c>
      <c r="Y8" t="b">
        <v>0</v>
      </c>
      <c r="Z8" s="26">
        <f t="shared" si="1"/>
        <v>0</v>
      </c>
    </row>
    <row r="9" spans="1:26" ht="28.8" x14ac:dyDescent="0.3">
      <c r="D9" s="26">
        <v>7</v>
      </c>
      <c r="E9" s="15" t="s">
        <v>315</v>
      </c>
      <c r="F9" s="15" t="s">
        <v>314</v>
      </c>
      <c r="G9">
        <v>7</v>
      </c>
      <c r="H9" s="4" t="s">
        <v>21</v>
      </c>
      <c r="I9" s="8" t="s">
        <v>168</v>
      </c>
      <c r="J9">
        <v>7</v>
      </c>
      <c r="K9" t="s">
        <v>255</v>
      </c>
      <c r="P9" s="5" t="s">
        <v>34</v>
      </c>
      <c r="Q9" t="b">
        <v>0</v>
      </c>
      <c r="R9">
        <f t="shared" si="0"/>
        <v>0</v>
      </c>
      <c r="T9">
        <v>7</v>
      </c>
      <c r="U9" t="s">
        <v>211</v>
      </c>
      <c r="V9" s="11" t="s">
        <v>186</v>
      </c>
      <c r="X9">
        <v>7</v>
      </c>
      <c r="Y9" t="b">
        <v>0</v>
      </c>
      <c r="Z9" s="26">
        <f t="shared" si="1"/>
        <v>0</v>
      </c>
    </row>
    <row r="10" spans="1:26" x14ac:dyDescent="0.3">
      <c r="D10" s="26">
        <v>8</v>
      </c>
      <c r="E10" s="15" t="s">
        <v>317</v>
      </c>
      <c r="F10" s="15" t="s">
        <v>316</v>
      </c>
      <c r="G10">
        <v>8</v>
      </c>
      <c r="H10" s="5" t="s">
        <v>22</v>
      </c>
      <c r="I10" s="8" t="s">
        <v>177</v>
      </c>
      <c r="P10" s="4" t="s">
        <v>35</v>
      </c>
      <c r="Q10" t="b">
        <v>0</v>
      </c>
      <c r="R10">
        <f t="shared" si="0"/>
        <v>0</v>
      </c>
      <c r="T10">
        <v>8</v>
      </c>
      <c r="U10" t="s">
        <v>212</v>
      </c>
      <c r="V10" s="11" t="s">
        <v>187</v>
      </c>
      <c r="X10">
        <v>8</v>
      </c>
      <c r="Y10" t="b">
        <v>0</v>
      </c>
      <c r="Z10" s="26">
        <f t="shared" si="1"/>
        <v>0</v>
      </c>
    </row>
    <row r="11" spans="1:26" x14ac:dyDescent="0.3">
      <c r="D11" s="26">
        <v>9</v>
      </c>
      <c r="E11" s="15" t="s">
        <v>21</v>
      </c>
      <c r="F11" s="15" t="s">
        <v>168</v>
      </c>
      <c r="G11">
        <v>9</v>
      </c>
      <c r="H11" s="5" t="s">
        <v>23</v>
      </c>
      <c r="I11" s="8" t="s">
        <v>175</v>
      </c>
      <c r="P11" s="4" t="s">
        <v>237</v>
      </c>
      <c r="Q11" t="b">
        <v>0</v>
      </c>
      <c r="R11">
        <f t="shared" si="0"/>
        <v>0</v>
      </c>
      <c r="T11">
        <v>9</v>
      </c>
      <c r="U11" t="s">
        <v>213</v>
      </c>
      <c r="V11" s="11" t="s">
        <v>188</v>
      </c>
      <c r="X11">
        <v>9</v>
      </c>
      <c r="Y11" t="b">
        <v>0</v>
      </c>
      <c r="Z11" s="26">
        <f t="shared" si="1"/>
        <v>0</v>
      </c>
    </row>
    <row r="12" spans="1:26" x14ac:dyDescent="0.3">
      <c r="D12" s="26">
        <v>10</v>
      </c>
      <c r="E12" s="15" t="s">
        <v>319</v>
      </c>
      <c r="F12" s="15" t="s">
        <v>318</v>
      </c>
      <c r="G12">
        <v>10</v>
      </c>
      <c r="H12" s="4" t="s">
        <v>24</v>
      </c>
      <c r="I12" s="8" t="s">
        <v>178</v>
      </c>
      <c r="P12" s="4" t="s">
        <v>238</v>
      </c>
      <c r="Q12" t="b">
        <v>0</v>
      </c>
      <c r="R12">
        <f t="shared" si="0"/>
        <v>0</v>
      </c>
      <c r="T12">
        <v>10</v>
      </c>
      <c r="U12" t="s">
        <v>214</v>
      </c>
      <c r="V12" s="11" t="s">
        <v>189</v>
      </c>
      <c r="X12">
        <v>10</v>
      </c>
      <c r="Y12" t="b">
        <v>0</v>
      </c>
      <c r="Z12" s="26">
        <f t="shared" si="1"/>
        <v>0</v>
      </c>
    </row>
    <row r="13" spans="1:26" x14ac:dyDescent="0.3">
      <c r="D13" s="26">
        <v>11</v>
      </c>
      <c r="E13" s="15" t="s">
        <v>321</v>
      </c>
      <c r="F13" s="15" t="s">
        <v>320</v>
      </c>
      <c r="G13">
        <v>11</v>
      </c>
      <c r="H13" s="5" t="s">
        <v>25</v>
      </c>
      <c r="I13" s="8" t="s">
        <v>176</v>
      </c>
      <c r="P13" s="5" t="s">
        <v>36</v>
      </c>
      <c r="Q13" t="b">
        <v>0</v>
      </c>
      <c r="R13">
        <f t="shared" si="0"/>
        <v>0</v>
      </c>
      <c r="T13">
        <v>11</v>
      </c>
      <c r="U13" t="s">
        <v>215</v>
      </c>
      <c r="V13" s="11" t="s">
        <v>190</v>
      </c>
      <c r="X13">
        <v>11</v>
      </c>
      <c r="Y13" t="b">
        <v>0</v>
      </c>
      <c r="Z13" s="26">
        <f t="shared" si="1"/>
        <v>0</v>
      </c>
    </row>
    <row r="14" spans="1:26" x14ac:dyDescent="0.3">
      <c r="D14" s="26">
        <v>12</v>
      </c>
      <c r="E14" s="15" t="s">
        <v>27</v>
      </c>
      <c r="F14" s="15" t="s">
        <v>249</v>
      </c>
      <c r="P14" s="5" t="s">
        <v>239</v>
      </c>
      <c r="Q14" t="b">
        <v>0</v>
      </c>
      <c r="R14">
        <f t="shared" si="0"/>
        <v>0</v>
      </c>
      <c r="T14">
        <v>12</v>
      </c>
      <c r="U14" t="s">
        <v>216</v>
      </c>
      <c r="V14" s="11" t="s">
        <v>191</v>
      </c>
      <c r="X14">
        <v>12</v>
      </c>
      <c r="Y14" t="b">
        <v>0</v>
      </c>
      <c r="Z14" s="26">
        <f t="shared" si="1"/>
        <v>0</v>
      </c>
    </row>
    <row r="15" spans="1:26" x14ac:dyDescent="0.3">
      <c r="D15">
        <v>13</v>
      </c>
      <c r="E15" s="15" t="s">
        <v>335</v>
      </c>
      <c r="F15" s="15" t="s">
        <v>336</v>
      </c>
      <c r="P15" s="4" t="s">
        <v>37</v>
      </c>
      <c r="Q15" t="b">
        <v>1</v>
      </c>
      <c r="R15">
        <f t="shared" si="0"/>
        <v>1</v>
      </c>
      <c r="T15">
        <v>13</v>
      </c>
      <c r="U15" t="s">
        <v>217</v>
      </c>
      <c r="V15" s="11" t="s">
        <v>192</v>
      </c>
      <c r="X15">
        <v>13</v>
      </c>
      <c r="Y15" t="b">
        <v>0</v>
      </c>
      <c r="Z15" s="26">
        <f t="shared" si="1"/>
        <v>0</v>
      </c>
    </row>
    <row r="16" spans="1:26" x14ac:dyDescent="0.3">
      <c r="P16" s="1" t="s">
        <v>21</v>
      </c>
      <c r="Q16" t="b">
        <v>0</v>
      </c>
      <c r="R16">
        <f t="shared" si="0"/>
        <v>0</v>
      </c>
      <c r="T16">
        <v>14</v>
      </c>
      <c r="U16" t="s">
        <v>218</v>
      </c>
      <c r="V16" s="11" t="s">
        <v>193</v>
      </c>
      <c r="X16">
        <v>14</v>
      </c>
      <c r="Y16" t="b">
        <v>0</v>
      </c>
      <c r="Z16" s="26">
        <f t="shared" si="1"/>
        <v>0</v>
      </c>
    </row>
    <row r="17" spans="5:26" x14ac:dyDescent="0.3">
      <c r="T17">
        <v>15</v>
      </c>
      <c r="U17" t="s">
        <v>219</v>
      </c>
      <c r="V17" s="11" t="s">
        <v>194</v>
      </c>
      <c r="X17">
        <v>15</v>
      </c>
      <c r="Y17" t="b">
        <v>0</v>
      </c>
      <c r="Z17" s="26">
        <f t="shared" si="1"/>
        <v>0</v>
      </c>
    </row>
    <row r="18" spans="5:26" x14ac:dyDescent="0.3">
      <c r="T18">
        <v>16</v>
      </c>
      <c r="U18" t="s">
        <v>220</v>
      </c>
      <c r="V18" s="11" t="s">
        <v>195</v>
      </c>
      <c r="X18">
        <v>16</v>
      </c>
      <c r="Y18" t="b">
        <v>0</v>
      </c>
      <c r="Z18" s="26">
        <f t="shared" si="1"/>
        <v>0</v>
      </c>
    </row>
    <row r="19" spans="5:26" x14ac:dyDescent="0.3">
      <c r="T19">
        <v>17</v>
      </c>
      <c r="U19" t="s">
        <v>221</v>
      </c>
      <c r="V19" s="11" t="s">
        <v>196</v>
      </c>
      <c r="X19">
        <v>17</v>
      </c>
      <c r="Y19" t="b">
        <v>0</v>
      </c>
      <c r="Z19" s="26">
        <f t="shared" si="1"/>
        <v>0</v>
      </c>
    </row>
    <row r="20" spans="5:26" x14ac:dyDescent="0.3">
      <c r="T20">
        <v>18</v>
      </c>
      <c r="U20" t="s">
        <v>222</v>
      </c>
      <c r="V20" s="11" t="s">
        <v>197</v>
      </c>
      <c r="X20">
        <v>18</v>
      </c>
      <c r="Y20" t="b">
        <v>0</v>
      </c>
      <c r="Z20" s="26">
        <f t="shared" si="1"/>
        <v>0</v>
      </c>
    </row>
    <row r="21" spans="5:26" x14ac:dyDescent="0.3">
      <c r="T21">
        <v>19</v>
      </c>
      <c r="U21" t="s">
        <v>223</v>
      </c>
      <c r="V21" s="11" t="s">
        <v>198</v>
      </c>
      <c r="X21">
        <v>19</v>
      </c>
      <c r="Y21" t="b">
        <v>0</v>
      </c>
      <c r="Z21" s="26">
        <f t="shared" si="1"/>
        <v>0</v>
      </c>
    </row>
    <row r="22" spans="5:26" x14ac:dyDescent="0.3">
      <c r="I22">
        <v>0</v>
      </c>
      <c r="J22" t="str">
        <f>IF(I22=0, "", I22)</f>
        <v/>
      </c>
      <c r="K22" t="str">
        <f>J22</f>
        <v/>
      </c>
      <c r="T22">
        <v>20</v>
      </c>
      <c r="U22" t="s">
        <v>224</v>
      </c>
      <c r="V22" s="11" t="s">
        <v>199</v>
      </c>
      <c r="X22">
        <v>20</v>
      </c>
      <c r="Y22" t="b">
        <v>0</v>
      </c>
      <c r="Z22" s="26">
        <f t="shared" si="1"/>
        <v>0</v>
      </c>
    </row>
    <row r="23" spans="5:26" x14ac:dyDescent="0.3">
      <c r="T23">
        <v>21</v>
      </c>
      <c r="U23" t="s">
        <v>225</v>
      </c>
      <c r="V23" s="11" t="s">
        <v>200</v>
      </c>
      <c r="X23">
        <v>21</v>
      </c>
      <c r="Y23" t="b">
        <v>0</v>
      </c>
      <c r="Z23" s="26">
        <f t="shared" si="1"/>
        <v>0</v>
      </c>
    </row>
    <row r="24" spans="5:26" x14ac:dyDescent="0.3">
      <c r="F24" t="s">
        <v>287</v>
      </c>
      <c r="G24" t="s">
        <v>285</v>
      </c>
      <c r="J24" t="s">
        <v>323</v>
      </c>
      <c r="T24">
        <v>22</v>
      </c>
      <c r="U24" t="s">
        <v>226</v>
      </c>
      <c r="V24" s="11" t="s">
        <v>201</v>
      </c>
      <c r="X24">
        <v>22</v>
      </c>
      <c r="Y24" t="b">
        <v>0</v>
      </c>
      <c r="Z24" s="26">
        <f t="shared" si="1"/>
        <v>0</v>
      </c>
    </row>
    <row r="25" spans="5:26" x14ac:dyDescent="0.3">
      <c r="E25" t="s">
        <v>290</v>
      </c>
      <c r="F25">
        <v>9</v>
      </c>
      <c r="G25" t="str">
        <f>VLOOKUP(F25, G3:I13, 3)</f>
        <v>RO</v>
      </c>
      <c r="I25" t="s">
        <v>21</v>
      </c>
      <c r="J25" s="26" t="str">
        <f>IF('Enter CPN Data Here'!D9=0, "", 'Enter CPN Data Here'!D9)</f>
        <v/>
      </c>
      <c r="T25">
        <v>23</v>
      </c>
      <c r="U25" t="s">
        <v>227</v>
      </c>
      <c r="V25" s="11" t="s">
        <v>202</v>
      </c>
      <c r="X25">
        <v>23</v>
      </c>
      <c r="Y25" t="b">
        <v>0</v>
      </c>
      <c r="Z25" s="26">
        <f t="shared" si="1"/>
        <v>0</v>
      </c>
    </row>
    <row r="26" spans="5:26" x14ac:dyDescent="0.3">
      <c r="E26" t="s">
        <v>257</v>
      </c>
      <c r="F26">
        <v>1</v>
      </c>
      <c r="G26">
        <f>VLOOKUP(F26,J3:K9,2)</f>
        <v>0</v>
      </c>
      <c r="I26" t="s">
        <v>303</v>
      </c>
      <c r="J26" t="str">
        <f>IF(G26=0, "", G26)</f>
        <v/>
      </c>
      <c r="T26">
        <v>24</v>
      </c>
      <c r="U26" t="s">
        <v>228</v>
      </c>
      <c r="V26" s="11" t="s">
        <v>203</v>
      </c>
      <c r="X26">
        <v>24</v>
      </c>
      <c r="Y26" t="b">
        <v>0</v>
      </c>
      <c r="Z26" s="26">
        <f t="shared" si="1"/>
        <v>0</v>
      </c>
    </row>
    <row r="27" spans="5:26" x14ac:dyDescent="0.3">
      <c r="E27" t="s">
        <v>291</v>
      </c>
      <c r="F27">
        <v>12</v>
      </c>
      <c r="G27" t="str">
        <f>VLOOKUP(F27,D3:F15,3)</f>
        <v>SCV</v>
      </c>
      <c r="I27" t="s">
        <v>324</v>
      </c>
      <c r="J27" s="26" t="str">
        <f>CONCATENATE(J25,J26)</f>
        <v/>
      </c>
      <c r="T27">
        <v>25</v>
      </c>
      <c r="U27" t="s">
        <v>229</v>
      </c>
      <c r="V27" s="11" t="s">
        <v>204</v>
      </c>
      <c r="X27">
        <v>25</v>
      </c>
      <c r="Y27" t="b">
        <v>0</v>
      </c>
      <c r="Z27" s="26">
        <f t="shared" si="1"/>
        <v>0</v>
      </c>
    </row>
    <row r="28" spans="5:26" x14ac:dyDescent="0.3">
      <c r="E28" t="s">
        <v>7</v>
      </c>
      <c r="F28" t="b">
        <v>0</v>
      </c>
      <c r="G28">
        <f>IF(F28=FALSE, 0, 1)</f>
        <v>0</v>
      </c>
      <c r="T28">
        <v>26</v>
      </c>
      <c r="U28" t="s">
        <v>230</v>
      </c>
      <c r="V28" s="11" t="s">
        <v>205</v>
      </c>
      <c r="X28">
        <v>26</v>
      </c>
      <c r="Y28" t="b">
        <v>0</v>
      </c>
      <c r="Z28" s="26">
        <f t="shared" si="1"/>
        <v>0</v>
      </c>
    </row>
    <row r="29" spans="5:26" x14ac:dyDescent="0.3">
      <c r="E29" t="s">
        <v>5</v>
      </c>
      <c r="F29" t="b">
        <v>0</v>
      </c>
      <c r="G29" s="25">
        <f>IF(F29=FALSE, 0, 1)</f>
        <v>0</v>
      </c>
      <c r="X29">
        <v>27</v>
      </c>
      <c r="Y29" t="b">
        <v>0</v>
      </c>
      <c r="Z29" s="26">
        <f t="shared" si="1"/>
        <v>0</v>
      </c>
    </row>
    <row r="30" spans="5:26" x14ac:dyDescent="0.3">
      <c r="E30" t="s">
        <v>293</v>
      </c>
      <c r="F30">
        <v>2</v>
      </c>
      <c r="G30" t="str">
        <f>IF(F30=1, "Y", "N")</f>
        <v>N</v>
      </c>
      <c r="X30">
        <v>28</v>
      </c>
      <c r="Y30" t="b">
        <v>0</v>
      </c>
      <c r="Z30" s="26">
        <f t="shared" si="1"/>
        <v>0</v>
      </c>
    </row>
    <row r="31" spans="5:26" x14ac:dyDescent="0.3">
      <c r="E31" t="s">
        <v>292</v>
      </c>
      <c r="F31">
        <v>1</v>
      </c>
      <c r="G31">
        <f>VLOOKUP(F31,T3:V28, 3)</f>
        <v>0</v>
      </c>
      <c r="X31">
        <v>29</v>
      </c>
      <c r="Y31" t="b">
        <v>0</v>
      </c>
      <c r="Z31" s="26">
        <f t="shared" si="1"/>
        <v>0</v>
      </c>
    </row>
    <row r="32" spans="5:26" x14ac:dyDescent="0.3">
      <c r="E32" t="s">
        <v>80</v>
      </c>
      <c r="F32">
        <v>1</v>
      </c>
      <c r="G32" s="25">
        <f>VLOOKUP(F32,T3:V28,3)</f>
        <v>0</v>
      </c>
      <c r="X32">
        <v>30</v>
      </c>
      <c r="Y32" t="b">
        <v>0</v>
      </c>
      <c r="Z32" s="26">
        <f t="shared" si="1"/>
        <v>0</v>
      </c>
    </row>
    <row r="33" spans="2:26" x14ac:dyDescent="0.3">
      <c r="X33">
        <v>31</v>
      </c>
      <c r="Y33" t="b">
        <v>0</v>
      </c>
      <c r="Z33" s="26">
        <f t="shared" si="1"/>
        <v>0</v>
      </c>
    </row>
    <row r="34" spans="2:26" x14ac:dyDescent="0.3">
      <c r="X34">
        <v>32</v>
      </c>
      <c r="Y34" t="b">
        <v>0</v>
      </c>
      <c r="Z34" s="26">
        <f t="shared" si="1"/>
        <v>0</v>
      </c>
    </row>
    <row r="35" spans="2:26" x14ac:dyDescent="0.3">
      <c r="X35">
        <v>33</v>
      </c>
      <c r="Y35" t="b">
        <v>0</v>
      </c>
      <c r="Z35" s="26">
        <f t="shared" si="1"/>
        <v>0</v>
      </c>
    </row>
    <row r="36" spans="2:26" x14ac:dyDescent="0.3">
      <c r="X36">
        <v>34</v>
      </c>
      <c r="Y36" t="b">
        <v>0</v>
      </c>
      <c r="Z36" s="26">
        <f t="shared" si="1"/>
        <v>0</v>
      </c>
    </row>
    <row r="37" spans="2:26" x14ac:dyDescent="0.3">
      <c r="X37">
        <v>35</v>
      </c>
      <c r="Y37" t="b">
        <v>0</v>
      </c>
      <c r="Z37" s="26">
        <f t="shared" si="1"/>
        <v>0</v>
      </c>
    </row>
    <row r="38" spans="2:26" x14ac:dyDescent="0.3">
      <c r="X38">
        <v>36</v>
      </c>
      <c r="Y38" t="b">
        <v>0</v>
      </c>
      <c r="Z38" s="26">
        <f t="shared" si="1"/>
        <v>0</v>
      </c>
    </row>
    <row r="39" spans="2:26" x14ac:dyDescent="0.3">
      <c r="X39">
        <v>37</v>
      </c>
      <c r="Y39" t="b">
        <v>0</v>
      </c>
      <c r="Z39" s="26">
        <f t="shared" si="1"/>
        <v>0</v>
      </c>
    </row>
    <row r="40" spans="2:26" x14ac:dyDescent="0.3">
      <c r="X40">
        <v>38</v>
      </c>
      <c r="Y40" t="b">
        <v>0</v>
      </c>
      <c r="Z40" s="26">
        <f t="shared" si="1"/>
        <v>0</v>
      </c>
    </row>
    <row r="41" spans="2:26" x14ac:dyDescent="0.3">
      <c r="X41">
        <v>39</v>
      </c>
      <c r="Y41" t="b">
        <v>0</v>
      </c>
      <c r="Z41" s="26">
        <f t="shared" si="1"/>
        <v>0</v>
      </c>
    </row>
    <row r="42" spans="2:26" x14ac:dyDescent="0.3">
      <c r="X42">
        <v>40</v>
      </c>
      <c r="Y42" t="b">
        <v>0</v>
      </c>
      <c r="Z42" s="26">
        <f t="shared" si="1"/>
        <v>0</v>
      </c>
    </row>
    <row r="44" spans="2:26" x14ac:dyDescent="0.3">
      <c r="B44" s="9"/>
    </row>
  </sheetData>
  <mergeCells count="1">
    <mergeCell ref="X1:Y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40B6-702B-45C3-9526-7BFB16695E90}">
  <sheetPr codeName="Sheet2"/>
  <dimension ref="A1:CM44"/>
  <sheetViews>
    <sheetView topLeftCell="AJ1" workbookViewId="0">
      <pane ySplit="3" topLeftCell="A4" activePane="bottomLeft" state="frozen"/>
      <selection pane="bottomLeft" activeCell="AV9" sqref="AV9"/>
    </sheetView>
  </sheetViews>
  <sheetFormatPr defaultRowHeight="14.4" x14ac:dyDescent="0.3"/>
  <cols>
    <col min="1" max="1" width="16.109375" bestFit="1" customWidth="1"/>
    <col min="2" max="2" width="10.109375" bestFit="1" customWidth="1"/>
    <col min="3" max="3" width="12.33203125" bestFit="1" customWidth="1"/>
    <col min="4" max="4" width="9.88671875" bestFit="1" customWidth="1"/>
    <col min="5" max="5" width="31.77734375" bestFit="1" customWidth="1"/>
    <col min="6" max="6" width="30.77734375" bestFit="1" customWidth="1"/>
    <col min="7" max="7" width="12.44140625" bestFit="1" customWidth="1"/>
    <col min="8" max="8" width="18.21875" bestFit="1" customWidth="1"/>
    <col min="9" max="9" width="9.5546875" bestFit="1" customWidth="1"/>
    <col min="10" max="10" width="7.21875" bestFit="1" customWidth="1"/>
    <col min="11" max="11" width="9.88671875" bestFit="1" customWidth="1"/>
    <col min="12" max="12" width="11" bestFit="1" customWidth="1"/>
    <col min="13" max="13" width="6.109375" bestFit="1" customWidth="1"/>
    <col min="14" max="14" width="25.5546875" bestFit="1" customWidth="1"/>
    <col min="15" max="15" width="21.21875" bestFit="1" customWidth="1"/>
    <col min="16" max="16" width="8.5546875" bestFit="1" customWidth="1"/>
    <col min="17" max="17" width="6.21875" bestFit="1" customWidth="1"/>
    <col min="18" max="18" width="38.88671875" bestFit="1" customWidth="1"/>
    <col min="19" max="19" width="19.109375" bestFit="1" customWidth="1"/>
    <col min="20" max="20" width="26" bestFit="1" customWidth="1"/>
    <col min="21" max="21" width="13.5546875" bestFit="1" customWidth="1"/>
    <col min="22" max="22" width="16.5546875" bestFit="1" customWidth="1"/>
    <col min="23" max="23" width="14.5546875" bestFit="1" customWidth="1"/>
    <col min="24" max="24" width="17.77734375" bestFit="1" customWidth="1"/>
    <col min="25" max="25" width="19.88671875" bestFit="1" customWidth="1"/>
    <col min="26" max="26" width="18.44140625" bestFit="1" customWidth="1"/>
    <col min="27" max="27" width="16.88671875" bestFit="1" customWidth="1"/>
    <col min="28" max="28" width="14.88671875" bestFit="1" customWidth="1"/>
    <col min="29" max="29" width="8.77734375" bestFit="1" customWidth="1"/>
    <col min="30" max="30" width="21.33203125" bestFit="1" customWidth="1"/>
    <col min="31" max="31" width="9.5546875" bestFit="1" customWidth="1"/>
    <col min="32" max="32" width="23.21875" bestFit="1" customWidth="1"/>
    <col min="33" max="33" width="10.5546875" bestFit="1" customWidth="1"/>
    <col min="34" max="34" width="11" bestFit="1" customWidth="1"/>
    <col min="35" max="35" width="11.88671875" bestFit="1" customWidth="1"/>
    <col min="36" max="36" width="36.109375" bestFit="1" customWidth="1"/>
    <col min="37" max="37" width="17.44140625" bestFit="1" customWidth="1"/>
    <col min="38" max="38" width="18" bestFit="1" customWidth="1"/>
    <col min="39" max="39" width="14.33203125" bestFit="1" customWidth="1"/>
    <col min="40" max="40" width="11.109375" bestFit="1" customWidth="1"/>
    <col min="41" max="41" width="17.33203125" bestFit="1" customWidth="1"/>
    <col min="42" max="42" width="16.88671875" bestFit="1" customWidth="1"/>
    <col min="43" max="43" width="15.77734375" bestFit="1" customWidth="1"/>
    <col min="44" max="44" width="17.88671875" bestFit="1" customWidth="1"/>
    <col min="45" max="45" width="12.77734375" bestFit="1" customWidth="1"/>
    <col min="46" max="48" width="12.77734375" style="55" customWidth="1"/>
    <col min="49" max="49" width="11.109375" bestFit="1" customWidth="1"/>
    <col min="50" max="50" width="5.6640625" bestFit="1" customWidth="1"/>
    <col min="51" max="51" width="16.88671875" bestFit="1" customWidth="1"/>
    <col min="52" max="52" width="5.5546875" bestFit="1" customWidth="1"/>
    <col min="53" max="53" width="13.44140625" bestFit="1" customWidth="1"/>
    <col min="54" max="54" width="31.109375" bestFit="1" customWidth="1"/>
    <col min="55" max="55" width="9.33203125" bestFit="1" customWidth="1"/>
    <col min="56" max="56" width="20" bestFit="1" customWidth="1"/>
    <col min="57" max="57" width="17.77734375" bestFit="1" customWidth="1"/>
    <col min="58" max="58" width="11.88671875" bestFit="1" customWidth="1"/>
    <col min="59" max="59" width="16.5546875" bestFit="1" customWidth="1"/>
    <col min="60" max="60" width="19.33203125" bestFit="1" customWidth="1"/>
    <col min="61" max="61" width="24.33203125" bestFit="1" customWidth="1"/>
    <col min="62" max="62" width="5.5546875" bestFit="1" customWidth="1"/>
    <col min="63" max="63" width="22.44140625" bestFit="1" customWidth="1"/>
    <col min="64" max="64" width="36.6640625" bestFit="1" customWidth="1"/>
    <col min="65" max="65" width="19.5546875" style="13" bestFit="1" customWidth="1"/>
    <col min="66" max="66" width="20" bestFit="1" customWidth="1"/>
    <col min="67" max="67" width="26.77734375" customWidth="1"/>
    <col min="68" max="68" width="14.88671875" bestFit="1" customWidth="1"/>
    <col min="69" max="69" width="9.109375" bestFit="1" customWidth="1"/>
    <col min="70" max="70" width="12.109375" bestFit="1" customWidth="1"/>
    <col min="71" max="71" width="10.109375" bestFit="1" customWidth="1"/>
    <col min="72" max="72" width="9.5546875" bestFit="1" customWidth="1"/>
    <col min="73" max="73" width="15.5546875" bestFit="1" customWidth="1"/>
    <col min="74" max="74" width="15.109375" bestFit="1" customWidth="1"/>
    <col min="75" max="75" width="32.109375" bestFit="1" customWidth="1"/>
    <col min="76" max="76" width="14" bestFit="1" customWidth="1"/>
    <col min="77" max="77" width="9.5546875" bestFit="1" customWidth="1"/>
    <col min="78" max="78" width="16.33203125" bestFit="1" customWidth="1"/>
    <col min="79" max="79" width="14.109375" bestFit="1" customWidth="1"/>
    <col min="80" max="80" width="63.109375" bestFit="1" customWidth="1"/>
    <col min="81" max="81" width="15.5546875" bestFit="1" customWidth="1"/>
    <col min="82" max="82" width="9.6640625" bestFit="1" customWidth="1"/>
    <col min="83" max="83" width="13" bestFit="1" customWidth="1"/>
    <col min="84" max="84" width="10.77734375" bestFit="1" customWidth="1"/>
    <col min="85" max="85" width="10.44140625" bestFit="1" customWidth="1"/>
    <col min="86" max="86" width="16.5546875" bestFit="1" customWidth="1"/>
    <col min="87" max="87" width="15.77734375" bestFit="1" customWidth="1"/>
    <col min="88" max="88" width="33.77734375" bestFit="1" customWidth="1"/>
    <col min="89" max="89" width="26.77734375" bestFit="1" customWidth="1"/>
    <col min="90" max="90" width="14.6640625" bestFit="1" customWidth="1"/>
    <col min="91" max="91" width="10" bestFit="1" customWidth="1"/>
    <col min="92" max="92" width="11.6640625" bestFit="1" customWidth="1"/>
    <col min="93" max="93" width="10.21875" bestFit="1" customWidth="1"/>
    <col min="94" max="94" width="16.88671875" bestFit="1" customWidth="1"/>
  </cols>
  <sheetData>
    <row r="1" spans="1:91" x14ac:dyDescent="0.3">
      <c r="A1" t="s">
        <v>50</v>
      </c>
      <c r="B1" t="s">
        <v>51</v>
      </c>
      <c r="C1" t="s">
        <v>1</v>
      </c>
      <c r="D1" t="s">
        <v>52</v>
      </c>
      <c r="E1" t="s">
        <v>53</v>
      </c>
      <c r="F1" t="s">
        <v>54</v>
      </c>
      <c r="G1" t="s">
        <v>2</v>
      </c>
      <c r="H1" t="s">
        <v>55</v>
      </c>
      <c r="I1" t="s">
        <v>11</v>
      </c>
      <c r="J1" t="s">
        <v>56</v>
      </c>
      <c r="K1" t="s">
        <v>57</v>
      </c>
      <c r="L1" t="s">
        <v>58</v>
      </c>
      <c r="M1" t="s">
        <v>60</v>
      </c>
      <c r="N1" t="s">
        <v>61</v>
      </c>
      <c r="O1" t="s">
        <v>62</v>
      </c>
      <c r="P1" t="s">
        <v>6</v>
      </c>
      <c r="Q1" t="s">
        <v>63</v>
      </c>
      <c r="R1" t="s">
        <v>29</v>
      </c>
      <c r="S1" t="s">
        <v>64</v>
      </c>
      <c r="T1" t="s">
        <v>65</v>
      </c>
      <c r="U1" t="s">
        <v>66</v>
      </c>
      <c r="V1" t="s">
        <v>67</v>
      </c>
      <c r="W1" t="s">
        <v>68</v>
      </c>
      <c r="X1" t="s">
        <v>69</v>
      </c>
      <c r="Y1" t="s">
        <v>70</v>
      </c>
      <c r="Z1" t="s">
        <v>71</v>
      </c>
      <c r="AA1" t="s">
        <v>72</v>
      </c>
      <c r="AB1" t="s">
        <v>73</v>
      </c>
      <c r="AC1" t="s">
        <v>74</v>
      </c>
      <c r="AD1" t="s">
        <v>75</v>
      </c>
      <c r="AE1" t="s">
        <v>80</v>
      </c>
      <c r="AF1" t="s">
        <v>81</v>
      </c>
      <c r="AG1" t="s">
        <v>82</v>
      </c>
      <c r="AH1" t="s">
        <v>83</v>
      </c>
      <c r="AI1" t="s">
        <v>84</v>
      </c>
      <c r="AJ1" t="s">
        <v>85</v>
      </c>
      <c r="AK1" t="s">
        <v>86</v>
      </c>
      <c r="AL1" t="s">
        <v>87</v>
      </c>
      <c r="AM1" t="s">
        <v>88</v>
      </c>
      <c r="AN1" t="s">
        <v>3</v>
      </c>
      <c r="AO1" t="s">
        <v>89</v>
      </c>
      <c r="AP1" t="s">
        <v>90</v>
      </c>
      <c r="AQ1" t="s">
        <v>235</v>
      </c>
      <c r="AR1" t="s">
        <v>4</v>
      </c>
      <c r="AS1" t="s">
        <v>91</v>
      </c>
      <c r="AT1" s="9" t="s">
        <v>328</v>
      </c>
      <c r="AU1" s="9" t="s">
        <v>326</v>
      </c>
      <c r="AV1" s="9" t="s">
        <v>327</v>
      </c>
      <c r="AW1" t="s">
        <v>76</v>
      </c>
      <c r="AX1" t="s">
        <v>21</v>
      </c>
      <c r="AY1" s="9" t="s">
        <v>236</v>
      </c>
      <c r="AZ1" s="9" t="s">
        <v>237</v>
      </c>
      <c r="BA1" s="9" t="s">
        <v>238</v>
      </c>
      <c r="BB1" s="9" t="s">
        <v>239</v>
      </c>
      <c r="BC1" t="s">
        <v>77</v>
      </c>
      <c r="BD1" t="s">
        <v>31</v>
      </c>
      <c r="BE1" t="s">
        <v>78</v>
      </c>
      <c r="BF1" t="s">
        <v>35</v>
      </c>
      <c r="BG1" t="s">
        <v>33</v>
      </c>
      <c r="BH1" t="s">
        <v>34</v>
      </c>
      <c r="BI1" t="s">
        <v>36</v>
      </c>
      <c r="BJ1" t="s">
        <v>37</v>
      </c>
      <c r="BK1" t="s">
        <v>79</v>
      </c>
      <c r="BL1" s="9" t="s">
        <v>240</v>
      </c>
      <c r="BM1" s="13" t="s">
        <v>92</v>
      </c>
      <c r="BN1" t="s">
        <v>93</v>
      </c>
      <c r="BO1" t="s">
        <v>1</v>
      </c>
      <c r="BP1" t="s">
        <v>59</v>
      </c>
      <c r="BQ1" t="s">
        <v>12</v>
      </c>
      <c r="BR1" t="s">
        <v>94</v>
      </c>
      <c r="BS1" t="s">
        <v>51</v>
      </c>
      <c r="BT1" t="s">
        <v>11</v>
      </c>
      <c r="BU1" t="s">
        <v>14</v>
      </c>
      <c r="BV1" t="s">
        <v>13</v>
      </c>
      <c r="BW1" t="s">
        <v>95</v>
      </c>
      <c r="BX1" t="s">
        <v>44</v>
      </c>
      <c r="BY1" t="s">
        <v>43</v>
      </c>
      <c r="BZ1" t="s">
        <v>9</v>
      </c>
    </row>
    <row r="2" spans="1:91" x14ac:dyDescent="0.3">
      <c r="A2" s="19" t="s">
        <v>96</v>
      </c>
      <c r="B2" s="19" t="s">
        <v>97</v>
      </c>
      <c r="C2" s="21" t="s">
        <v>98</v>
      </c>
      <c r="D2" s="20" t="s">
        <v>99</v>
      </c>
      <c r="E2" s="21" t="s">
        <v>41</v>
      </c>
      <c r="F2" s="19" t="s">
        <v>40</v>
      </c>
      <c r="G2" s="21" t="s">
        <v>100</v>
      </c>
      <c r="H2" s="19" t="s">
        <v>101</v>
      </c>
      <c r="I2" s="19" t="s">
        <v>102</v>
      </c>
      <c r="J2" s="19" t="s">
        <v>103</v>
      </c>
      <c r="K2" s="19" t="s">
        <v>104</v>
      </c>
      <c r="L2" s="19" t="s">
        <v>105</v>
      </c>
      <c r="M2" s="19" t="s">
        <v>107</v>
      </c>
      <c r="N2" t="s">
        <v>108</v>
      </c>
      <c r="O2" s="20" t="s">
        <v>109</v>
      </c>
      <c r="P2" s="19" t="s">
        <v>110</v>
      </c>
      <c r="Q2" s="21" t="s">
        <v>111</v>
      </c>
      <c r="R2" s="21" t="s">
        <v>112</v>
      </c>
      <c r="S2" s="20" t="s">
        <v>113</v>
      </c>
      <c r="T2" s="21" t="s">
        <v>114</v>
      </c>
      <c r="U2" s="21" t="s">
        <v>115</v>
      </c>
      <c r="V2" s="21" t="s">
        <v>116</v>
      </c>
      <c r="W2" s="21" t="s">
        <v>117</v>
      </c>
      <c r="X2" s="21" t="s">
        <v>118</v>
      </c>
      <c r="Y2" s="21" t="s">
        <v>119</v>
      </c>
      <c r="Z2" s="21" t="s">
        <v>120</v>
      </c>
      <c r="AA2" s="21" t="s">
        <v>121</v>
      </c>
      <c r="AB2" s="21" t="s">
        <v>122</v>
      </c>
      <c r="AC2" s="21" t="s">
        <v>123</v>
      </c>
      <c r="AD2" s="21" t="s">
        <v>124</v>
      </c>
      <c r="AE2" s="21" t="s">
        <v>136</v>
      </c>
      <c r="AF2" s="21" t="s">
        <v>137</v>
      </c>
      <c r="AG2" s="21" t="s">
        <v>138</v>
      </c>
      <c r="AH2" s="21" t="s">
        <v>139</v>
      </c>
      <c r="AI2" s="19" t="s">
        <v>140</v>
      </c>
      <c r="AJ2" s="21" t="s">
        <v>141</v>
      </c>
      <c r="AK2" s="20" t="s">
        <v>142</v>
      </c>
      <c r="AL2" s="20" t="s">
        <v>143</v>
      </c>
      <c r="AM2" s="21" t="s">
        <v>144</v>
      </c>
      <c r="AN2" s="21" t="s">
        <v>145</v>
      </c>
      <c r="AO2" s="21" t="s">
        <v>146</v>
      </c>
      <c r="AP2" s="21" t="s">
        <v>147</v>
      </c>
      <c r="AQ2" s="20" t="s">
        <v>241</v>
      </c>
      <c r="AR2" s="21" t="s">
        <v>148</v>
      </c>
      <c r="AS2" s="19" t="s">
        <v>149</v>
      </c>
      <c r="AT2" s="55" t="s">
        <v>329</v>
      </c>
      <c r="AU2" s="55" t="s">
        <v>330</v>
      </c>
      <c r="AV2" s="55" t="s">
        <v>331</v>
      </c>
      <c r="AW2" t="s">
        <v>125</v>
      </c>
      <c r="AX2" t="s">
        <v>126</v>
      </c>
      <c r="AY2" t="s">
        <v>242</v>
      </c>
      <c r="AZ2" t="s">
        <v>243</v>
      </c>
      <c r="BA2" t="s">
        <v>244</v>
      </c>
      <c r="BB2" t="s">
        <v>245</v>
      </c>
      <c r="BC2" t="s">
        <v>127</v>
      </c>
      <c r="BD2" t="s">
        <v>128</v>
      </c>
      <c r="BE2" t="s">
        <v>129</v>
      </c>
      <c r="BF2" t="s">
        <v>130</v>
      </c>
      <c r="BG2" t="s">
        <v>131</v>
      </c>
      <c r="BH2" t="s">
        <v>132</v>
      </c>
      <c r="BI2" t="s">
        <v>133</v>
      </c>
      <c r="BJ2" t="s">
        <v>134</v>
      </c>
      <c r="BK2" t="s">
        <v>135</v>
      </c>
      <c r="BL2" t="s">
        <v>246</v>
      </c>
      <c r="BM2" s="13" t="s">
        <v>150</v>
      </c>
      <c r="BN2" t="s">
        <v>151</v>
      </c>
      <c r="BO2" t="s">
        <v>98</v>
      </c>
      <c r="BP2" t="s">
        <v>106</v>
      </c>
      <c r="BQ2" t="s">
        <v>152</v>
      </c>
      <c r="BR2" t="s">
        <v>153</v>
      </c>
      <c r="BS2" t="s">
        <v>97</v>
      </c>
      <c r="BT2" t="s">
        <v>102</v>
      </c>
      <c r="BU2" t="s">
        <v>154</v>
      </c>
      <c r="BV2" t="s">
        <v>155</v>
      </c>
      <c r="BW2" t="s">
        <v>156</v>
      </c>
      <c r="BX2" t="s">
        <v>157</v>
      </c>
      <c r="BY2" t="s">
        <v>158</v>
      </c>
      <c r="BZ2" t="s">
        <v>159</v>
      </c>
    </row>
    <row r="3" spans="1:91" x14ac:dyDescent="0.3">
      <c r="A3" s="17">
        <v>710001623</v>
      </c>
      <c r="B3" s="17" t="s">
        <v>160</v>
      </c>
      <c r="C3" s="17" t="s">
        <v>161</v>
      </c>
      <c r="D3" s="17">
        <v>0</v>
      </c>
      <c r="E3" s="17" t="s">
        <v>162</v>
      </c>
      <c r="F3" s="17" t="s">
        <v>163</v>
      </c>
      <c r="G3" s="17" t="s">
        <v>164</v>
      </c>
      <c r="H3" s="17"/>
      <c r="I3" s="17">
        <v>9</v>
      </c>
      <c r="J3" s="17" t="s">
        <v>165</v>
      </c>
      <c r="K3" s="17">
        <v>449.27</v>
      </c>
      <c r="L3" s="17">
        <v>6</v>
      </c>
      <c r="M3" s="17"/>
      <c r="N3" s="17"/>
      <c r="O3" s="17">
        <v>1</v>
      </c>
      <c r="P3" s="17" t="s">
        <v>166</v>
      </c>
      <c r="Q3" s="17"/>
      <c r="R3" s="17" t="s">
        <v>30</v>
      </c>
      <c r="S3" s="17">
        <v>0</v>
      </c>
      <c r="T3" s="17"/>
      <c r="U3" s="17"/>
      <c r="V3" s="17"/>
      <c r="W3" s="17"/>
      <c r="X3" s="17"/>
      <c r="Y3" s="17"/>
      <c r="Z3" s="17"/>
      <c r="AA3" s="17"/>
      <c r="AB3" s="17"/>
      <c r="AC3" s="17">
        <v>0</v>
      </c>
      <c r="AD3" s="17"/>
      <c r="AE3" s="17"/>
      <c r="AF3" s="17"/>
      <c r="AG3" s="17"/>
      <c r="AH3" s="17"/>
      <c r="AI3" s="17"/>
      <c r="AJ3" s="17" t="s">
        <v>167</v>
      </c>
      <c r="AK3" s="17">
        <v>1</v>
      </c>
      <c r="AL3" s="17">
        <v>0</v>
      </c>
      <c r="AM3" s="17">
        <v>0</v>
      </c>
      <c r="AN3" s="17" t="s">
        <v>168</v>
      </c>
      <c r="AO3" s="17"/>
      <c r="AP3" s="17" t="s">
        <v>169</v>
      </c>
      <c r="AQ3" s="17"/>
      <c r="AR3" s="17" t="s">
        <v>247</v>
      </c>
      <c r="AS3" s="17"/>
      <c r="AT3" s="56"/>
      <c r="AU3" s="56"/>
      <c r="AV3" s="56"/>
      <c r="AW3" s="17">
        <v>0</v>
      </c>
      <c r="AX3" s="17">
        <v>0</v>
      </c>
      <c r="AY3" s="18">
        <v>0</v>
      </c>
      <c r="AZ3" s="18">
        <v>0</v>
      </c>
      <c r="BA3" s="18">
        <v>0</v>
      </c>
      <c r="BB3" s="18">
        <v>0</v>
      </c>
      <c r="BC3" s="17">
        <v>0</v>
      </c>
      <c r="BD3" s="17">
        <v>0</v>
      </c>
      <c r="BE3" s="17">
        <v>0</v>
      </c>
      <c r="BF3" s="17">
        <v>0</v>
      </c>
      <c r="BG3" s="17">
        <v>0</v>
      </c>
      <c r="BH3" s="17">
        <v>0</v>
      </c>
      <c r="BI3" s="17">
        <v>0</v>
      </c>
      <c r="BJ3" s="17">
        <v>1</v>
      </c>
      <c r="BK3" s="17"/>
      <c r="BL3" s="17"/>
    </row>
    <row r="4" spans="1:91" x14ac:dyDescent="0.3">
      <c r="A4" s="51"/>
      <c r="B4" s="51"/>
      <c r="C4" s="51" t="str">
        <f>IF('Enter CPN Data Here'!D7=0, "", 'Enter CPN Data Here'!D7)</f>
        <v/>
      </c>
      <c r="D4" s="51">
        <v>1</v>
      </c>
      <c r="E4" s="51" t="str">
        <f>IF('Enter CPN Data Here'!D16=0, "", 'Enter CPN Data Here'!D16)</f>
        <v/>
      </c>
      <c r="F4" s="51"/>
      <c r="G4" s="51" t="str">
        <f>Lists!G25</f>
        <v>RO</v>
      </c>
      <c r="H4" s="51" t="s">
        <v>325</v>
      </c>
      <c r="I4" s="51"/>
      <c r="J4" s="51"/>
      <c r="K4" s="51"/>
      <c r="L4" s="51">
        <f>'Enter CPN Data Here'!D20</f>
        <v>0</v>
      </c>
      <c r="M4" s="51"/>
      <c r="N4" s="51"/>
      <c r="O4" s="51">
        <v>1</v>
      </c>
      <c r="P4" s="51"/>
      <c r="Q4" s="51" t="str">
        <f>IF(Lists!G31=0, "", Lists!G31)</f>
        <v/>
      </c>
      <c r="R4" s="51" t="str">
        <f>Lists!G30</f>
        <v>N</v>
      </c>
      <c r="S4" s="51">
        <v>0</v>
      </c>
      <c r="T4" s="51" t="str">
        <f>IF('Enter CPN Data Here'!$D$48=0, "", 'Enter CPN Data Here'!$D$48)</f>
        <v/>
      </c>
      <c r="U4" s="51" t="str">
        <f>IF('Enter CPN Data Here'!$D$58=0, "", 'Enter CPN Data Here'!$D$58)</f>
        <v/>
      </c>
      <c r="V4" s="51" t="str">
        <f>IF('Enter CPN Data Here'!$D$59=0, "", 'Enter CPN Data Here'!$D$59)</f>
        <v/>
      </c>
      <c r="W4" s="51" t="str">
        <f>IF('Enter CPN Data Here'!$D$54=0, "", 'Enter CPN Data Here'!$D$54)</f>
        <v/>
      </c>
      <c r="X4" s="51" t="str">
        <f>IF('Enter CPN Data Here'!$D$50=0, "", 'Enter CPN Data Here'!$D$50)</f>
        <v/>
      </c>
      <c r="Y4" s="51" t="str">
        <f>IF('Enter CPN Data Here'!$D$55=0, "", 'Enter CPN Data Here'!$D$55)</f>
        <v/>
      </c>
      <c r="Z4" s="51" t="str">
        <f>Lists!J27</f>
        <v/>
      </c>
      <c r="AA4" s="51" t="str">
        <f>IF('Enter CPN Data Here'!$D$60=0, "", 'Enter CPN Data Here'!$D$60)</f>
        <v/>
      </c>
      <c r="AB4" s="51" t="str">
        <f>IF('Enter CPN Data Here'!$D$51=0, "", 'Enter CPN Data Here'!$D$51)</f>
        <v/>
      </c>
      <c r="AC4" s="51">
        <f>Lists!G29</f>
        <v>0</v>
      </c>
      <c r="AD4" s="51" t="str">
        <f>IF('Enter CPN Data Here'!$D$49=0, "", 'Enter CPN Data Here'!$D$49)</f>
        <v/>
      </c>
      <c r="AE4" s="51" t="str">
        <f>IF(Lists!G32=0, "", Lists!G32)</f>
        <v/>
      </c>
      <c r="AF4" s="51" t="str">
        <f>IF('Enter CPN Data Here'!$D$57=0, "", 'Enter CPN Data Here'!$D$57)</f>
        <v/>
      </c>
      <c r="AG4" s="51" t="str">
        <f>IF('Enter CPN Data Here'!$D$56=0, "", 'Enter CPN Data Here'!$D$56)</f>
        <v/>
      </c>
      <c r="AH4" s="51" t="str">
        <f>IF('Enter CPN Data Here'!D47=0, "", 'Enter CPN Data Here'!D47)</f>
        <v/>
      </c>
      <c r="AI4" s="51"/>
      <c r="AJ4" s="51" t="str">
        <f>IF('Enter CPN Data Here'!D15=0, "",'Enter CPN Data Here'!D15)</f>
        <v/>
      </c>
      <c r="AK4" s="51">
        <v>1</v>
      </c>
      <c r="AL4" s="51">
        <v>1</v>
      </c>
      <c r="AM4" s="51">
        <f>Lists!G28</f>
        <v>0</v>
      </c>
      <c r="AN4" s="51" t="str">
        <f>Lists!G27</f>
        <v>SCV</v>
      </c>
      <c r="AO4" s="51" t="str">
        <f>IF('Enter CPN Data Here'!D13=0, "", 'Enter CPN Data Here'!D13)</f>
        <v/>
      </c>
      <c r="AP4" s="51" t="str">
        <f>IF('Enter CPN Data Here'!D12=0, "", 'Enter CPN Data Here'!D12)</f>
        <v/>
      </c>
      <c r="AQ4" s="51">
        <v>25</v>
      </c>
      <c r="AR4" s="52">
        <v>46022</v>
      </c>
      <c r="AS4" s="51"/>
      <c r="AT4" s="51" t="str">
        <f>IF('Enter CPN Data Here'!D19=0, "", 'Enter CPN Data Here'!D19)</f>
        <v/>
      </c>
      <c r="AU4" s="51" t="str">
        <f>IF('Enter CPN Data Here'!D17=0, "", 'Enter CPN Data Here'!D17)</f>
        <v/>
      </c>
      <c r="AV4" s="51" t="str">
        <f>IF('Enter CPN Data Here'!D18=0, "", 'Enter CPN Data Here'!D18)</f>
        <v/>
      </c>
      <c r="AW4" s="51">
        <f>Lists!R3</f>
        <v>0</v>
      </c>
      <c r="AX4" s="51">
        <f>Lists!R16</f>
        <v>0</v>
      </c>
      <c r="AY4" s="51">
        <f>Lists!R4</f>
        <v>0</v>
      </c>
      <c r="AZ4" s="51">
        <f>Lists!R11</f>
        <v>0</v>
      </c>
      <c r="BA4" s="51">
        <f>Lists!R12</f>
        <v>0</v>
      </c>
      <c r="BB4" s="51">
        <f>Lists!R14</f>
        <v>0</v>
      </c>
      <c r="BC4" s="51">
        <f>Lists!R5</f>
        <v>0</v>
      </c>
      <c r="BD4" s="51">
        <f>Lists!R6</f>
        <v>0</v>
      </c>
      <c r="BE4" s="51">
        <f>Lists!R7</f>
        <v>0</v>
      </c>
      <c r="BF4" s="51">
        <f>Lists!R10</f>
        <v>0</v>
      </c>
      <c r="BG4" s="51">
        <f>Lists!R8</f>
        <v>0</v>
      </c>
      <c r="BH4" s="51">
        <f>Lists!R9</f>
        <v>0</v>
      </c>
      <c r="BI4" s="51">
        <f>Lists!R13</f>
        <v>0</v>
      </c>
      <c r="BJ4" s="51">
        <f>Lists!R15</f>
        <v>1</v>
      </c>
      <c r="BK4" s="51" t="str">
        <f>IF('Enter CPN Data Here'!D39=0, "",'Enter CPN Data Here'!D39)</f>
        <v/>
      </c>
      <c r="BL4" s="51" t="str">
        <f>IF('Enter CPN Data Here'!D40=0, "",'Enter CPN Data Here'!D40)</f>
        <v/>
      </c>
      <c r="BO4" s="51" t="str">
        <f>IF('Enter CPN Data Here'!C66=0, "", 'Enter CPN Data Here'!C66)</f>
        <v/>
      </c>
      <c r="BP4" s="51"/>
      <c r="BQ4" s="24" t="str">
        <f>IF('Enter CPN Data Here'!G66=0, "", 'Enter CPN Data Here'!G66)</f>
        <v/>
      </c>
      <c r="BR4" s="51" t="str">
        <f>IF('Enter CPN Data Here'!C66&lt;&gt;"",'Enter CPN Data Here'!B66,"")</f>
        <v/>
      </c>
      <c r="BS4" s="51"/>
      <c r="BT4" s="51" t="str">
        <f>IF('Enter CPN Data Here'!F66=0, "", 'Enter CPN Data Here'!F66)</f>
        <v/>
      </c>
      <c r="BU4" s="51" t="str">
        <f>IF('Enter CPN Data Here'!E66=0, "", 'Enter CPN Data Here'!E66)</f>
        <v/>
      </c>
      <c r="BV4" s="51" t="s">
        <v>297</v>
      </c>
      <c r="BW4" s="51">
        <v>0</v>
      </c>
      <c r="BX4" s="24" t="str">
        <f>IF('Enter CPN Data Here'!G66=0, "", 'Enter CPN Data Here'!G66)</f>
        <v/>
      </c>
      <c r="BY4" s="51"/>
      <c r="BZ4" s="51">
        <f>Lists!Z3</f>
        <v>0</v>
      </c>
    </row>
    <row r="5" spans="1:91" x14ac:dyDescent="0.3">
      <c r="H5" s="14"/>
      <c r="Z5" s="15"/>
      <c r="AY5" s="16"/>
      <c r="AZ5" s="16"/>
      <c r="BA5" s="16"/>
      <c r="BB5" s="16"/>
      <c r="BL5" s="9"/>
      <c r="BO5" s="51" t="str">
        <f>IF('Enter CPN Data Here'!C67=0, "", 'Enter CPN Data Here'!C67)</f>
        <v/>
      </c>
      <c r="BP5" s="51"/>
      <c r="BQ5" s="24" t="str">
        <f>IF('Enter CPN Data Here'!G67=0, "", 'Enter CPN Data Here'!G67)</f>
        <v/>
      </c>
      <c r="BR5" s="51" t="str">
        <f>IF('Enter CPN Data Here'!C67&lt;&gt;"",'Enter CPN Data Here'!B67,"")</f>
        <v/>
      </c>
      <c r="BS5" s="51"/>
      <c r="BT5" s="51" t="str">
        <f>IF('Enter CPN Data Here'!F67=0, "", 'Enter CPN Data Here'!F67)</f>
        <v/>
      </c>
      <c r="BU5" s="51" t="str">
        <f>IF('Enter CPN Data Here'!E67=0, "", 'Enter CPN Data Here'!E67)</f>
        <v/>
      </c>
      <c r="BV5" s="51" t="s">
        <v>297</v>
      </c>
      <c r="BW5" s="51">
        <v>0</v>
      </c>
      <c r="BX5" s="24" t="str">
        <f>IF('Enter CPN Data Here'!G67=0, "", 'Enter CPN Data Here'!G67)</f>
        <v/>
      </c>
      <c r="BY5" s="51"/>
      <c r="BZ5" s="51">
        <f>Lists!Z4</f>
        <v>0</v>
      </c>
    </row>
    <row r="6" spans="1:91" x14ac:dyDescent="0.3">
      <c r="BO6" s="51" t="str">
        <f>IF('Enter CPN Data Here'!C68=0, "", 'Enter CPN Data Here'!C68)</f>
        <v/>
      </c>
      <c r="BP6" s="51"/>
      <c r="BQ6" s="24" t="str">
        <f>IF('Enter CPN Data Here'!G68=0, "", 'Enter CPN Data Here'!G68)</f>
        <v/>
      </c>
      <c r="BR6" s="51" t="str">
        <f>IF('Enter CPN Data Here'!C68&lt;&gt;"",'Enter CPN Data Here'!B68,"")</f>
        <v/>
      </c>
      <c r="BS6" s="51"/>
      <c r="BT6" s="51" t="str">
        <f>IF('Enter CPN Data Here'!F68=0, "", 'Enter CPN Data Here'!F68)</f>
        <v/>
      </c>
      <c r="BU6" s="51" t="str">
        <f>IF('Enter CPN Data Here'!E68=0, "", 'Enter CPN Data Here'!E68)</f>
        <v/>
      </c>
      <c r="BV6" s="51" t="s">
        <v>297</v>
      </c>
      <c r="BW6" s="51">
        <v>0</v>
      </c>
      <c r="BX6" s="24" t="str">
        <f>IF('Enter CPN Data Here'!G68=0, "", 'Enter CPN Data Here'!G68)</f>
        <v/>
      </c>
      <c r="BY6" s="51"/>
      <c r="BZ6" s="51">
        <f>Lists!Z5</f>
        <v>0</v>
      </c>
    </row>
    <row r="7" spans="1:91" x14ac:dyDescent="0.3">
      <c r="BO7" s="51" t="str">
        <f>IF('Enter CPN Data Here'!C69=0, "", 'Enter CPN Data Here'!C69)</f>
        <v/>
      </c>
      <c r="BP7" s="51"/>
      <c r="BQ7" s="24" t="str">
        <f>IF('Enter CPN Data Here'!G69=0, "", 'Enter CPN Data Here'!G69)</f>
        <v/>
      </c>
      <c r="BR7" s="51" t="str">
        <f>IF('Enter CPN Data Here'!C69&lt;&gt;"",'Enter CPN Data Here'!B69,"")</f>
        <v/>
      </c>
      <c r="BS7" s="51"/>
      <c r="BT7" s="51" t="str">
        <f>IF('Enter CPN Data Here'!F69=0, "", 'Enter CPN Data Here'!F69)</f>
        <v/>
      </c>
      <c r="BU7" s="51" t="str">
        <f>IF('Enter CPN Data Here'!E69=0, "", 'Enter CPN Data Here'!E69)</f>
        <v/>
      </c>
      <c r="BV7" s="51" t="s">
        <v>297</v>
      </c>
      <c r="BW7" s="51">
        <v>0</v>
      </c>
      <c r="BX7" s="24" t="str">
        <f>IF('Enter CPN Data Here'!G69=0, "", 'Enter CPN Data Here'!G69)</f>
        <v/>
      </c>
      <c r="BY7" s="51"/>
      <c r="BZ7" s="51">
        <f>Lists!Z6</f>
        <v>0</v>
      </c>
    </row>
    <row r="8" spans="1:91" x14ac:dyDescent="0.3">
      <c r="BO8" s="51" t="str">
        <f>IF('Enter CPN Data Here'!C70=0, "", 'Enter CPN Data Here'!C70)</f>
        <v/>
      </c>
      <c r="BP8" s="51"/>
      <c r="BQ8" s="24" t="str">
        <f>IF('Enter CPN Data Here'!G70=0, "", 'Enter CPN Data Here'!G70)</f>
        <v/>
      </c>
      <c r="BR8" s="51" t="str">
        <f>IF('Enter CPN Data Here'!C70&lt;&gt;"",'Enter CPN Data Here'!B70,"")</f>
        <v/>
      </c>
      <c r="BS8" s="51"/>
      <c r="BT8" s="51" t="str">
        <f>IF('Enter CPN Data Here'!F70=0, "", 'Enter CPN Data Here'!F70)</f>
        <v/>
      </c>
      <c r="BU8" s="51" t="str">
        <f>IF('Enter CPN Data Here'!E70=0, "", 'Enter CPN Data Here'!E70)</f>
        <v/>
      </c>
      <c r="BV8" s="51" t="s">
        <v>297</v>
      </c>
      <c r="BW8" s="51">
        <v>0</v>
      </c>
      <c r="BX8" s="24" t="str">
        <f>IF('Enter CPN Data Here'!G70=0, "", 'Enter CPN Data Here'!G70)</f>
        <v/>
      </c>
      <c r="BY8" s="51"/>
      <c r="BZ8" s="51">
        <f>Lists!Z7</f>
        <v>0</v>
      </c>
    </row>
    <row r="9" spans="1:91" x14ac:dyDescent="0.3">
      <c r="BO9" s="51" t="str">
        <f>IF('Enter CPN Data Here'!C71=0, "", 'Enter CPN Data Here'!C71)</f>
        <v/>
      </c>
      <c r="BP9" s="51"/>
      <c r="BQ9" s="24" t="str">
        <f>IF('Enter CPN Data Here'!G71=0, "", 'Enter CPN Data Here'!G71)</f>
        <v/>
      </c>
      <c r="BR9" s="51" t="str">
        <f>IF('Enter CPN Data Here'!C71&lt;&gt;"",'Enter CPN Data Here'!B71,"")</f>
        <v/>
      </c>
      <c r="BS9" s="51"/>
      <c r="BT9" s="51" t="str">
        <f>IF('Enter CPN Data Here'!F71=0, "", 'Enter CPN Data Here'!F71)</f>
        <v/>
      </c>
      <c r="BU9" s="51" t="str">
        <f>IF('Enter CPN Data Here'!E71=0, "", 'Enter CPN Data Here'!E71)</f>
        <v/>
      </c>
      <c r="BV9" s="51" t="s">
        <v>297</v>
      </c>
      <c r="BW9" s="51">
        <v>0</v>
      </c>
      <c r="BX9" s="24" t="str">
        <f>IF('Enter CPN Data Here'!G71=0, "", 'Enter CPN Data Here'!G71)</f>
        <v/>
      </c>
      <c r="BY9" s="51"/>
      <c r="BZ9" s="51">
        <f>Lists!Z8</f>
        <v>0</v>
      </c>
    </row>
    <row r="10" spans="1:91" x14ac:dyDescent="0.3">
      <c r="BO10" s="51" t="str">
        <f>IF('Enter CPN Data Here'!C72=0, "", 'Enter CPN Data Here'!C72)</f>
        <v/>
      </c>
      <c r="BP10" s="51"/>
      <c r="BQ10" s="24" t="str">
        <f>IF('Enter CPN Data Here'!G72=0, "", 'Enter CPN Data Here'!G72)</f>
        <v/>
      </c>
      <c r="BR10" s="51" t="str">
        <f>IF('Enter CPN Data Here'!C72&lt;&gt;"",'Enter CPN Data Here'!B72,"")</f>
        <v/>
      </c>
      <c r="BS10" s="51"/>
      <c r="BT10" s="51" t="str">
        <f>IF('Enter CPN Data Here'!F72=0, "", 'Enter CPN Data Here'!F72)</f>
        <v/>
      </c>
      <c r="BU10" s="51" t="str">
        <f>IF('Enter CPN Data Here'!E72=0, "", 'Enter CPN Data Here'!E72)</f>
        <v/>
      </c>
      <c r="BV10" s="51" t="s">
        <v>297</v>
      </c>
      <c r="BW10" s="51">
        <v>0</v>
      </c>
      <c r="BX10" s="24" t="str">
        <f>IF('Enter CPN Data Here'!G72=0, "", 'Enter CPN Data Here'!G72)</f>
        <v/>
      </c>
      <c r="BY10" s="51"/>
      <c r="BZ10" s="51">
        <f>Lists!Z9</f>
        <v>0</v>
      </c>
    </row>
    <row r="11" spans="1:91" x14ac:dyDescent="0.3">
      <c r="BO11" s="51" t="str">
        <f>IF('Enter CPN Data Here'!C73=0, "", 'Enter CPN Data Here'!C73)</f>
        <v/>
      </c>
      <c r="BP11" s="51"/>
      <c r="BQ11" s="24" t="str">
        <f>IF('Enter CPN Data Here'!G73=0, "", 'Enter CPN Data Here'!G73)</f>
        <v/>
      </c>
      <c r="BR11" s="51" t="str">
        <f>IF('Enter CPN Data Here'!C73&lt;&gt;"",'Enter CPN Data Here'!B73,"")</f>
        <v/>
      </c>
      <c r="BS11" s="51"/>
      <c r="BT11" s="51" t="str">
        <f>IF('Enter CPN Data Here'!F73=0, "", 'Enter CPN Data Here'!F73)</f>
        <v/>
      </c>
      <c r="BU11" s="51" t="str">
        <f>IF('Enter CPN Data Here'!E73=0, "", 'Enter CPN Data Here'!E73)</f>
        <v/>
      </c>
      <c r="BV11" s="51" t="s">
        <v>297</v>
      </c>
      <c r="BW11" s="51">
        <v>0</v>
      </c>
      <c r="BX11" s="24" t="str">
        <f>IF('Enter CPN Data Here'!G73=0, "", 'Enter CPN Data Here'!G73)</f>
        <v/>
      </c>
      <c r="BY11" s="51"/>
      <c r="BZ11" s="51">
        <f>Lists!Z10</f>
        <v>0</v>
      </c>
    </row>
    <row r="12" spans="1:91" x14ac:dyDescent="0.3">
      <c r="BO12" s="51" t="str">
        <f>IF('Enter CPN Data Here'!C74=0, "", 'Enter CPN Data Here'!C74)</f>
        <v/>
      </c>
      <c r="BP12" s="51"/>
      <c r="BQ12" s="24" t="str">
        <f>IF('Enter CPN Data Here'!G74=0, "", 'Enter CPN Data Here'!G74)</f>
        <v/>
      </c>
      <c r="BR12" s="51" t="str">
        <f>IF('Enter CPN Data Here'!C74&lt;&gt;"",'Enter CPN Data Here'!B74,"")</f>
        <v/>
      </c>
      <c r="BS12" s="51"/>
      <c r="BT12" s="51" t="str">
        <f>IF('Enter CPN Data Here'!F74=0, "", 'Enter CPN Data Here'!F74)</f>
        <v/>
      </c>
      <c r="BU12" s="51" t="str">
        <f>IF('Enter CPN Data Here'!E74=0, "", 'Enter CPN Data Here'!E74)</f>
        <v/>
      </c>
      <c r="BV12" s="51" t="s">
        <v>297</v>
      </c>
      <c r="BW12" s="51">
        <v>0</v>
      </c>
      <c r="BX12" s="24" t="str">
        <f>IF('Enter CPN Data Here'!G74=0, "", 'Enter CPN Data Here'!G74)</f>
        <v/>
      </c>
      <c r="BY12" s="51"/>
      <c r="BZ12" s="51">
        <f>Lists!Z11</f>
        <v>0</v>
      </c>
    </row>
    <row r="13" spans="1:91" x14ac:dyDescent="0.3">
      <c r="BO13" s="51" t="str">
        <f>IF('Enter CPN Data Here'!C75=0, "", 'Enter CPN Data Here'!C75)</f>
        <v/>
      </c>
      <c r="BP13" s="51"/>
      <c r="BQ13" s="24" t="str">
        <f>IF('Enter CPN Data Here'!G75=0, "", 'Enter CPN Data Here'!G75)</f>
        <v/>
      </c>
      <c r="BR13" s="51" t="str">
        <f>IF('Enter CPN Data Here'!C75&lt;&gt;"",'Enter CPN Data Here'!B75,"")</f>
        <v/>
      </c>
      <c r="BS13" s="51"/>
      <c r="BT13" s="51" t="str">
        <f>IF('Enter CPN Data Here'!F75=0, "", 'Enter CPN Data Here'!F75)</f>
        <v/>
      </c>
      <c r="BU13" s="51" t="str">
        <f>IF('Enter CPN Data Here'!E75=0, "", 'Enter CPN Data Here'!E75)</f>
        <v/>
      </c>
      <c r="BV13" s="51" t="s">
        <v>297</v>
      </c>
      <c r="BW13" s="51">
        <v>0</v>
      </c>
      <c r="BX13" s="24" t="str">
        <f>IF('Enter CPN Data Here'!G75=0, "", 'Enter CPN Data Here'!G75)</f>
        <v/>
      </c>
      <c r="BY13" s="51"/>
      <c r="BZ13" s="51">
        <f>Lists!Z12</f>
        <v>0</v>
      </c>
    </row>
    <row r="14" spans="1:91" x14ac:dyDescent="0.3">
      <c r="BO14" s="51" t="str">
        <f>IF('Enter CPN Data Here'!C76=0, "", 'Enter CPN Data Here'!C76)</f>
        <v/>
      </c>
      <c r="BP14" s="51"/>
      <c r="BQ14" s="24" t="str">
        <f>IF('Enter CPN Data Here'!G76=0, "", 'Enter CPN Data Here'!G76)</f>
        <v/>
      </c>
      <c r="BR14" s="51" t="str">
        <f>IF('Enter CPN Data Here'!C76&lt;&gt;"",'Enter CPN Data Here'!B76,"")</f>
        <v/>
      </c>
      <c r="BS14" s="51"/>
      <c r="BT14" s="51" t="str">
        <f>IF('Enter CPN Data Here'!F76=0, "", 'Enter CPN Data Here'!F76)</f>
        <v/>
      </c>
      <c r="BU14" s="51" t="str">
        <f>IF('Enter CPN Data Here'!E76=0, "", 'Enter CPN Data Here'!E76)</f>
        <v/>
      </c>
      <c r="BV14" s="51" t="s">
        <v>297</v>
      </c>
      <c r="BW14" s="51">
        <v>0</v>
      </c>
      <c r="BX14" s="24" t="str">
        <f>IF('Enter CPN Data Here'!G76=0, "", 'Enter CPN Data Here'!G76)</f>
        <v/>
      </c>
      <c r="BY14" s="51"/>
      <c r="BZ14" s="51">
        <f>Lists!Z13</f>
        <v>0</v>
      </c>
    </row>
    <row r="15" spans="1:91" x14ac:dyDescent="0.3">
      <c r="BO15" s="51" t="str">
        <f>IF('Enter CPN Data Here'!C77=0, "", 'Enter CPN Data Here'!C77)</f>
        <v/>
      </c>
      <c r="BP15" s="51"/>
      <c r="BQ15" s="24" t="str">
        <f>IF('Enter CPN Data Here'!G77=0, "", 'Enter CPN Data Here'!G77)</f>
        <v/>
      </c>
      <c r="BR15" s="51" t="str">
        <f>IF('Enter CPN Data Here'!C77&lt;&gt;"",'Enter CPN Data Here'!B77,"")</f>
        <v/>
      </c>
      <c r="BS15" s="51"/>
      <c r="BT15" s="51" t="str">
        <f>IF('Enter CPN Data Here'!F77=0, "", 'Enter CPN Data Here'!F77)</f>
        <v/>
      </c>
      <c r="BU15" s="51" t="str">
        <f>IF('Enter CPN Data Here'!E77=0, "", 'Enter CPN Data Here'!E77)</f>
        <v/>
      </c>
      <c r="BV15" s="51" t="s">
        <v>297</v>
      </c>
      <c r="BW15" s="51">
        <v>0</v>
      </c>
      <c r="BX15" s="24" t="str">
        <f>IF('Enter CPN Data Here'!G77=0, "", 'Enter CPN Data Here'!G77)</f>
        <v/>
      </c>
      <c r="BY15" s="51"/>
      <c r="BZ15" s="51">
        <f>Lists!Z14</f>
        <v>0</v>
      </c>
    </row>
    <row r="16" spans="1:91" x14ac:dyDescent="0.3">
      <c r="BO16" s="51" t="str">
        <f>IF('Enter CPN Data Here'!C78=0, "", 'Enter CPN Data Here'!C78)</f>
        <v/>
      </c>
      <c r="BP16" s="51"/>
      <c r="BQ16" s="24" t="str">
        <f>IF('Enter CPN Data Here'!G78=0, "", 'Enter CPN Data Here'!G78)</f>
        <v/>
      </c>
      <c r="BR16" s="51" t="str">
        <f>IF('Enter CPN Data Here'!C78&lt;&gt;"",'Enter CPN Data Here'!B78,"")</f>
        <v/>
      </c>
      <c r="BS16" s="51"/>
      <c r="BT16" s="51" t="str">
        <f>IF('Enter CPN Data Here'!F78=0, "", 'Enter CPN Data Here'!F78)</f>
        <v/>
      </c>
      <c r="BU16" s="51" t="str">
        <f>IF('Enter CPN Data Here'!E78=0, "", 'Enter CPN Data Here'!E78)</f>
        <v/>
      </c>
      <c r="BV16" s="51" t="s">
        <v>297</v>
      </c>
      <c r="BW16" s="51">
        <v>0</v>
      </c>
      <c r="BX16" s="24" t="str">
        <f>IF('Enter CPN Data Here'!G78=0, "", 'Enter CPN Data Here'!G78)</f>
        <v/>
      </c>
      <c r="BY16" s="51"/>
      <c r="BZ16" s="51">
        <f>Lists!Z15</f>
        <v>0</v>
      </c>
    </row>
    <row r="17" spans="67:78" x14ac:dyDescent="0.3">
      <c r="BO17" s="51" t="str">
        <f>IF('Enter CPN Data Here'!C79=0, "", 'Enter CPN Data Here'!C79)</f>
        <v/>
      </c>
      <c r="BP17" s="51"/>
      <c r="BQ17" s="24" t="str">
        <f>IF('Enter CPN Data Here'!G79=0, "", 'Enter CPN Data Here'!G79)</f>
        <v/>
      </c>
      <c r="BR17" s="51" t="str">
        <f>IF('Enter CPN Data Here'!C79&lt;&gt;"",'Enter CPN Data Here'!B79,"")</f>
        <v/>
      </c>
      <c r="BS17" s="51"/>
      <c r="BT17" s="51" t="str">
        <f>IF('Enter CPN Data Here'!F79=0, "", 'Enter CPN Data Here'!F79)</f>
        <v/>
      </c>
      <c r="BU17" s="51" t="str">
        <f>IF('Enter CPN Data Here'!E79=0, "", 'Enter CPN Data Here'!E79)</f>
        <v/>
      </c>
      <c r="BV17" s="51" t="s">
        <v>297</v>
      </c>
      <c r="BW17" s="51">
        <v>0</v>
      </c>
      <c r="BX17" s="24" t="str">
        <f>IF('Enter CPN Data Here'!G79=0, "", 'Enter CPN Data Here'!G79)</f>
        <v/>
      </c>
      <c r="BY17" s="51"/>
      <c r="BZ17" s="51">
        <f>Lists!Z16</f>
        <v>0</v>
      </c>
    </row>
    <row r="18" spans="67:78" x14ac:dyDescent="0.3">
      <c r="BO18" s="51" t="str">
        <f>IF('Enter CPN Data Here'!C80=0, "", 'Enter CPN Data Here'!C80)</f>
        <v/>
      </c>
      <c r="BP18" s="51"/>
      <c r="BQ18" s="24" t="str">
        <f>IF('Enter CPN Data Here'!G80=0, "", 'Enter CPN Data Here'!G80)</f>
        <v/>
      </c>
      <c r="BR18" s="51" t="str">
        <f>IF('Enter CPN Data Here'!C80&lt;&gt;"",'Enter CPN Data Here'!B80,"")</f>
        <v/>
      </c>
      <c r="BS18" s="51"/>
      <c r="BT18" s="51" t="str">
        <f>IF('Enter CPN Data Here'!F80=0, "", 'Enter CPN Data Here'!F80)</f>
        <v/>
      </c>
      <c r="BU18" s="51" t="str">
        <f>IF('Enter CPN Data Here'!E80=0, "", 'Enter CPN Data Here'!E80)</f>
        <v/>
      </c>
      <c r="BV18" s="51" t="s">
        <v>297</v>
      </c>
      <c r="BW18" s="51">
        <v>0</v>
      </c>
      <c r="BX18" s="24" t="str">
        <f>IF('Enter CPN Data Here'!G80=0, "", 'Enter CPN Data Here'!G80)</f>
        <v/>
      </c>
      <c r="BY18" s="51"/>
      <c r="BZ18" s="51">
        <f>Lists!Z17</f>
        <v>0</v>
      </c>
    </row>
    <row r="19" spans="67:78" x14ac:dyDescent="0.3">
      <c r="BO19" s="51" t="str">
        <f>IF('Enter CPN Data Here'!C81=0, "", 'Enter CPN Data Here'!C81)</f>
        <v/>
      </c>
      <c r="BP19" s="51"/>
      <c r="BQ19" s="24" t="str">
        <f>IF('Enter CPN Data Here'!G81=0, "", 'Enter CPN Data Here'!G81)</f>
        <v/>
      </c>
      <c r="BR19" s="51" t="str">
        <f>IF('Enter CPN Data Here'!C81&lt;&gt;"",'Enter CPN Data Here'!B81,"")</f>
        <v/>
      </c>
      <c r="BS19" s="51"/>
      <c r="BT19" s="51" t="str">
        <f>IF('Enter CPN Data Here'!F81=0, "", 'Enter CPN Data Here'!F81)</f>
        <v/>
      </c>
      <c r="BU19" s="51" t="str">
        <f>IF('Enter CPN Data Here'!E81=0, "", 'Enter CPN Data Here'!E81)</f>
        <v/>
      </c>
      <c r="BV19" s="51" t="s">
        <v>297</v>
      </c>
      <c r="BW19" s="51">
        <v>0</v>
      </c>
      <c r="BX19" s="24" t="str">
        <f>IF('Enter CPN Data Here'!G81=0, "", 'Enter CPN Data Here'!G81)</f>
        <v/>
      </c>
      <c r="BY19" s="51"/>
      <c r="BZ19" s="51">
        <f>Lists!Z18</f>
        <v>0</v>
      </c>
    </row>
    <row r="20" spans="67:78" x14ac:dyDescent="0.3">
      <c r="BO20" s="51" t="str">
        <f>IF('Enter CPN Data Here'!C82=0, "", 'Enter CPN Data Here'!C82)</f>
        <v/>
      </c>
      <c r="BP20" s="51"/>
      <c r="BQ20" s="24" t="str">
        <f>IF('Enter CPN Data Here'!G82=0, "", 'Enter CPN Data Here'!G82)</f>
        <v/>
      </c>
      <c r="BR20" s="51" t="str">
        <f>IF('Enter CPN Data Here'!C82&lt;&gt;"",'Enter CPN Data Here'!B82,"")</f>
        <v/>
      </c>
      <c r="BS20" s="51"/>
      <c r="BT20" s="51" t="str">
        <f>IF('Enter CPN Data Here'!F82=0, "", 'Enter CPN Data Here'!F82)</f>
        <v/>
      </c>
      <c r="BU20" s="51" t="str">
        <f>IF('Enter CPN Data Here'!E82=0, "", 'Enter CPN Data Here'!E82)</f>
        <v/>
      </c>
      <c r="BV20" s="51" t="s">
        <v>297</v>
      </c>
      <c r="BW20" s="51">
        <v>0</v>
      </c>
      <c r="BX20" s="24" t="str">
        <f>IF('Enter CPN Data Here'!G82=0, "", 'Enter CPN Data Here'!G82)</f>
        <v/>
      </c>
      <c r="BY20" s="51"/>
      <c r="BZ20" s="51">
        <f>Lists!Z19</f>
        <v>0</v>
      </c>
    </row>
    <row r="21" spans="67:78" x14ac:dyDescent="0.3">
      <c r="BO21" s="51" t="str">
        <f>IF('Enter CPN Data Here'!C83=0, "", 'Enter CPN Data Here'!C83)</f>
        <v/>
      </c>
      <c r="BP21" s="51"/>
      <c r="BQ21" s="24" t="str">
        <f>IF('Enter CPN Data Here'!G83=0, "", 'Enter CPN Data Here'!G83)</f>
        <v/>
      </c>
      <c r="BR21" s="51" t="str">
        <f>IF('Enter CPN Data Here'!C83&lt;&gt;"",'Enter CPN Data Here'!B83,"")</f>
        <v/>
      </c>
      <c r="BS21" s="51"/>
      <c r="BT21" s="51" t="str">
        <f>IF('Enter CPN Data Here'!F83=0, "", 'Enter CPN Data Here'!F83)</f>
        <v/>
      </c>
      <c r="BU21" s="51" t="str">
        <f>IF('Enter CPN Data Here'!E83=0, "", 'Enter CPN Data Here'!E83)</f>
        <v/>
      </c>
      <c r="BV21" s="51" t="s">
        <v>297</v>
      </c>
      <c r="BW21" s="51">
        <v>0</v>
      </c>
      <c r="BX21" s="24" t="str">
        <f>IF('Enter CPN Data Here'!G83=0, "", 'Enter CPN Data Here'!G83)</f>
        <v/>
      </c>
      <c r="BY21" s="51"/>
      <c r="BZ21" s="51">
        <f>Lists!Z20</f>
        <v>0</v>
      </c>
    </row>
    <row r="22" spans="67:78" x14ac:dyDescent="0.3">
      <c r="BO22" s="51" t="str">
        <f>IF('Enter CPN Data Here'!C84=0, "", 'Enter CPN Data Here'!C84)</f>
        <v/>
      </c>
      <c r="BP22" s="51"/>
      <c r="BQ22" s="24" t="str">
        <f>IF('Enter CPN Data Here'!G84=0, "", 'Enter CPN Data Here'!G84)</f>
        <v/>
      </c>
      <c r="BR22" s="51" t="str">
        <f>IF('Enter CPN Data Here'!C84&lt;&gt;"",'Enter CPN Data Here'!B84,"")</f>
        <v/>
      </c>
      <c r="BS22" s="51"/>
      <c r="BT22" s="51" t="str">
        <f>IF('Enter CPN Data Here'!F84=0, "", 'Enter CPN Data Here'!F84)</f>
        <v/>
      </c>
      <c r="BU22" s="51" t="str">
        <f>IF('Enter CPN Data Here'!E84=0, "", 'Enter CPN Data Here'!E84)</f>
        <v/>
      </c>
      <c r="BV22" s="51" t="s">
        <v>297</v>
      </c>
      <c r="BW22" s="51">
        <v>0</v>
      </c>
      <c r="BX22" s="24" t="str">
        <f>IF('Enter CPN Data Here'!G84=0, "", 'Enter CPN Data Here'!G84)</f>
        <v/>
      </c>
      <c r="BY22" s="51"/>
      <c r="BZ22" s="51">
        <f>Lists!Z21</f>
        <v>0</v>
      </c>
    </row>
    <row r="23" spans="67:78" x14ac:dyDescent="0.3">
      <c r="BO23" s="51" t="str">
        <f>IF('Enter CPN Data Here'!C85=0, "", 'Enter CPN Data Here'!C85)</f>
        <v/>
      </c>
      <c r="BP23" s="51"/>
      <c r="BQ23" s="24" t="str">
        <f>IF('Enter CPN Data Here'!G85=0, "", 'Enter CPN Data Here'!G85)</f>
        <v/>
      </c>
      <c r="BR23" s="51" t="str">
        <f>IF('Enter CPN Data Here'!C85&lt;&gt;"",'Enter CPN Data Here'!B85,"")</f>
        <v/>
      </c>
      <c r="BS23" s="51"/>
      <c r="BT23" s="51" t="str">
        <f>IF('Enter CPN Data Here'!F85=0, "", 'Enter CPN Data Here'!F85)</f>
        <v/>
      </c>
      <c r="BU23" s="51" t="str">
        <f>IF('Enter CPN Data Here'!E85=0, "", 'Enter CPN Data Here'!E85)</f>
        <v/>
      </c>
      <c r="BV23" s="51" t="s">
        <v>297</v>
      </c>
      <c r="BW23" s="51">
        <v>0</v>
      </c>
      <c r="BX23" s="24" t="str">
        <f>IF('Enter CPN Data Here'!G85=0, "", 'Enter CPN Data Here'!G85)</f>
        <v/>
      </c>
      <c r="BY23" s="51"/>
      <c r="BZ23" s="51">
        <f>Lists!Z22</f>
        <v>0</v>
      </c>
    </row>
    <row r="24" spans="67:78" x14ac:dyDescent="0.3">
      <c r="BO24" s="51" t="str">
        <f>IF('Enter CPN Data Here'!C86=0, "", 'Enter CPN Data Here'!C86)</f>
        <v/>
      </c>
      <c r="BP24" s="51"/>
      <c r="BQ24" s="24" t="str">
        <f>IF('Enter CPN Data Here'!G86=0, "", 'Enter CPN Data Here'!G86)</f>
        <v/>
      </c>
      <c r="BR24" s="51" t="str">
        <f>IF('Enter CPN Data Here'!C86&lt;&gt;"",'Enter CPN Data Here'!B86,"")</f>
        <v/>
      </c>
      <c r="BS24" s="51"/>
      <c r="BT24" s="51" t="str">
        <f>IF('Enter CPN Data Here'!F86=0, "", 'Enter CPN Data Here'!F86)</f>
        <v/>
      </c>
      <c r="BU24" s="51" t="str">
        <f>IF('Enter CPN Data Here'!E86=0, "", 'Enter CPN Data Here'!E86)</f>
        <v/>
      </c>
      <c r="BV24" s="51" t="s">
        <v>297</v>
      </c>
      <c r="BW24" s="51">
        <v>0</v>
      </c>
      <c r="BX24" s="24" t="str">
        <f>IF('Enter CPN Data Here'!G86=0, "", 'Enter CPN Data Here'!G86)</f>
        <v/>
      </c>
      <c r="BY24" s="51"/>
      <c r="BZ24" s="51">
        <f>Lists!Z23</f>
        <v>0</v>
      </c>
    </row>
    <row r="25" spans="67:78" x14ac:dyDescent="0.3">
      <c r="BO25" s="51" t="str">
        <f>IF('Enter CPN Data Here'!C87=0, "", 'Enter CPN Data Here'!C87)</f>
        <v/>
      </c>
      <c r="BP25" s="51"/>
      <c r="BQ25" s="24" t="str">
        <f>IF('Enter CPN Data Here'!G87=0, "", 'Enter CPN Data Here'!G87)</f>
        <v/>
      </c>
      <c r="BR25" s="51" t="str">
        <f>IF('Enter CPN Data Here'!C87&lt;&gt;"",'Enter CPN Data Here'!B87,"")</f>
        <v/>
      </c>
      <c r="BS25" s="51"/>
      <c r="BT25" s="51" t="str">
        <f>IF('Enter CPN Data Here'!F87=0, "", 'Enter CPN Data Here'!F87)</f>
        <v/>
      </c>
      <c r="BU25" s="51" t="str">
        <f>IF('Enter CPN Data Here'!E87=0, "", 'Enter CPN Data Here'!E87)</f>
        <v/>
      </c>
      <c r="BV25" s="51" t="s">
        <v>297</v>
      </c>
      <c r="BW25" s="51">
        <v>0</v>
      </c>
      <c r="BX25" s="24" t="str">
        <f>IF('Enter CPN Data Here'!G87=0, "", 'Enter CPN Data Here'!G87)</f>
        <v/>
      </c>
      <c r="BY25" s="51"/>
      <c r="BZ25" s="51">
        <f>Lists!Z24</f>
        <v>0</v>
      </c>
    </row>
    <row r="26" spans="67:78" x14ac:dyDescent="0.3">
      <c r="BO26" s="51" t="str">
        <f>IF('Enter CPN Data Here'!C88=0, "", 'Enter CPN Data Here'!C88)</f>
        <v/>
      </c>
      <c r="BP26" s="51"/>
      <c r="BQ26" s="24" t="str">
        <f>IF('Enter CPN Data Here'!G88=0, "", 'Enter CPN Data Here'!G88)</f>
        <v/>
      </c>
      <c r="BR26" s="51" t="str">
        <f>IF('Enter CPN Data Here'!C88&lt;&gt;"",'Enter CPN Data Here'!B88,"")</f>
        <v/>
      </c>
      <c r="BS26" s="51"/>
      <c r="BT26" s="51" t="str">
        <f>IF('Enter CPN Data Here'!F88=0, "", 'Enter CPN Data Here'!F88)</f>
        <v/>
      </c>
      <c r="BU26" s="51" t="str">
        <f>IF('Enter CPN Data Here'!E88=0, "", 'Enter CPN Data Here'!E88)</f>
        <v/>
      </c>
      <c r="BV26" s="51" t="s">
        <v>297</v>
      </c>
      <c r="BW26" s="51">
        <v>0</v>
      </c>
      <c r="BX26" s="24" t="str">
        <f>IF('Enter CPN Data Here'!G88=0, "", 'Enter CPN Data Here'!G88)</f>
        <v/>
      </c>
      <c r="BY26" s="51"/>
      <c r="BZ26" s="51">
        <f>Lists!Z25</f>
        <v>0</v>
      </c>
    </row>
    <row r="27" spans="67:78" x14ac:dyDescent="0.3">
      <c r="BO27" s="51" t="str">
        <f>IF('Enter CPN Data Here'!C89=0, "", 'Enter CPN Data Here'!C89)</f>
        <v/>
      </c>
      <c r="BP27" s="51"/>
      <c r="BQ27" s="24" t="str">
        <f>IF('Enter CPN Data Here'!G89=0, "", 'Enter CPN Data Here'!G89)</f>
        <v/>
      </c>
      <c r="BR27" s="51" t="str">
        <f>IF('Enter CPN Data Here'!C89&lt;&gt;"",'Enter CPN Data Here'!B89,"")</f>
        <v/>
      </c>
      <c r="BS27" s="51"/>
      <c r="BT27" s="51" t="str">
        <f>IF('Enter CPN Data Here'!F89=0, "", 'Enter CPN Data Here'!F89)</f>
        <v/>
      </c>
      <c r="BU27" s="51" t="str">
        <f>IF('Enter CPN Data Here'!E89=0, "", 'Enter CPN Data Here'!E89)</f>
        <v/>
      </c>
      <c r="BV27" s="51" t="s">
        <v>297</v>
      </c>
      <c r="BW27" s="51">
        <v>0</v>
      </c>
      <c r="BX27" s="24" t="str">
        <f>IF('Enter CPN Data Here'!G89=0, "", 'Enter CPN Data Here'!G89)</f>
        <v/>
      </c>
      <c r="BY27" s="51"/>
      <c r="BZ27" s="51">
        <f>Lists!Z26</f>
        <v>0</v>
      </c>
    </row>
    <row r="28" spans="67:78" x14ac:dyDescent="0.3">
      <c r="BO28" s="51" t="str">
        <f>IF('Enter CPN Data Here'!C90=0, "", 'Enter CPN Data Here'!C90)</f>
        <v/>
      </c>
      <c r="BP28" s="51"/>
      <c r="BQ28" s="24" t="str">
        <f>IF('Enter CPN Data Here'!G90=0, "", 'Enter CPN Data Here'!G90)</f>
        <v/>
      </c>
      <c r="BR28" s="51" t="str">
        <f>IF('Enter CPN Data Here'!C90&lt;&gt;"",'Enter CPN Data Here'!B90,"")</f>
        <v/>
      </c>
      <c r="BS28" s="51"/>
      <c r="BT28" s="51" t="str">
        <f>IF('Enter CPN Data Here'!F90=0, "", 'Enter CPN Data Here'!F90)</f>
        <v/>
      </c>
      <c r="BU28" s="51" t="str">
        <f>IF('Enter CPN Data Here'!E90=0, "", 'Enter CPN Data Here'!E90)</f>
        <v/>
      </c>
      <c r="BV28" s="51" t="s">
        <v>297</v>
      </c>
      <c r="BW28" s="51">
        <v>0</v>
      </c>
      <c r="BX28" s="24" t="str">
        <f>IF('Enter CPN Data Here'!G90=0, "", 'Enter CPN Data Here'!G90)</f>
        <v/>
      </c>
      <c r="BY28" s="51"/>
      <c r="BZ28" s="51">
        <f>Lists!Z27</f>
        <v>0</v>
      </c>
    </row>
    <row r="29" spans="67:78" x14ac:dyDescent="0.3">
      <c r="BO29" s="51" t="str">
        <f>IF('Enter CPN Data Here'!C91=0, "", 'Enter CPN Data Here'!C91)</f>
        <v/>
      </c>
      <c r="BP29" s="51"/>
      <c r="BQ29" s="24" t="str">
        <f>IF('Enter CPN Data Here'!G91=0, "", 'Enter CPN Data Here'!G91)</f>
        <v/>
      </c>
      <c r="BR29" s="51" t="str">
        <f>IF('Enter CPN Data Here'!C91&lt;&gt;"",'Enter CPN Data Here'!B91,"")</f>
        <v/>
      </c>
      <c r="BS29" s="51"/>
      <c r="BT29" s="51" t="str">
        <f>IF('Enter CPN Data Here'!F91=0, "", 'Enter CPN Data Here'!F91)</f>
        <v/>
      </c>
      <c r="BU29" s="51" t="str">
        <f>IF('Enter CPN Data Here'!E91=0, "", 'Enter CPN Data Here'!E91)</f>
        <v/>
      </c>
      <c r="BV29" s="51" t="s">
        <v>297</v>
      </c>
      <c r="BW29" s="51">
        <v>0</v>
      </c>
      <c r="BX29" s="24" t="str">
        <f>IF('Enter CPN Data Here'!G91=0, "", 'Enter CPN Data Here'!G91)</f>
        <v/>
      </c>
      <c r="BY29" s="51"/>
      <c r="BZ29" s="51">
        <f>Lists!Z28</f>
        <v>0</v>
      </c>
    </row>
    <row r="30" spans="67:78" x14ac:dyDescent="0.3">
      <c r="BO30" s="51" t="str">
        <f>IF('Enter CPN Data Here'!C92=0, "", 'Enter CPN Data Here'!C92)</f>
        <v/>
      </c>
      <c r="BP30" s="51"/>
      <c r="BQ30" s="24" t="str">
        <f>IF('Enter CPN Data Here'!G92=0, "", 'Enter CPN Data Here'!G92)</f>
        <v/>
      </c>
      <c r="BR30" s="51" t="str">
        <f>IF('Enter CPN Data Here'!C92&lt;&gt;"",'Enter CPN Data Here'!B92,"")</f>
        <v/>
      </c>
      <c r="BS30" s="51"/>
      <c r="BT30" s="51" t="str">
        <f>IF('Enter CPN Data Here'!F92=0, "", 'Enter CPN Data Here'!F92)</f>
        <v/>
      </c>
      <c r="BU30" s="51" t="str">
        <f>IF('Enter CPN Data Here'!E92=0, "", 'Enter CPN Data Here'!E92)</f>
        <v/>
      </c>
      <c r="BV30" s="51" t="s">
        <v>297</v>
      </c>
      <c r="BW30" s="51">
        <v>0</v>
      </c>
      <c r="BX30" s="24" t="str">
        <f>IF('Enter CPN Data Here'!G92=0, "", 'Enter CPN Data Here'!G92)</f>
        <v/>
      </c>
      <c r="BY30" s="51"/>
      <c r="BZ30" s="51">
        <f>Lists!Z29</f>
        <v>0</v>
      </c>
    </row>
    <row r="31" spans="67:78" x14ac:dyDescent="0.3">
      <c r="BO31" s="51" t="str">
        <f>IF('Enter CPN Data Here'!C93=0, "", 'Enter CPN Data Here'!C93)</f>
        <v/>
      </c>
      <c r="BP31" s="51"/>
      <c r="BQ31" s="24" t="str">
        <f>IF('Enter CPN Data Here'!G93=0, "", 'Enter CPN Data Here'!G93)</f>
        <v/>
      </c>
      <c r="BR31" s="51" t="str">
        <f>IF('Enter CPN Data Here'!C93&lt;&gt;"",'Enter CPN Data Here'!B93,"")</f>
        <v/>
      </c>
      <c r="BS31" s="51"/>
      <c r="BT31" s="51" t="str">
        <f>IF('Enter CPN Data Here'!F93=0, "", 'Enter CPN Data Here'!F93)</f>
        <v/>
      </c>
      <c r="BU31" s="51" t="str">
        <f>IF('Enter CPN Data Here'!E93=0, "", 'Enter CPN Data Here'!E93)</f>
        <v/>
      </c>
      <c r="BV31" s="51" t="s">
        <v>297</v>
      </c>
      <c r="BW31" s="51">
        <v>0</v>
      </c>
      <c r="BX31" s="24" t="str">
        <f>IF('Enter CPN Data Here'!G93=0, "", 'Enter CPN Data Here'!G93)</f>
        <v/>
      </c>
      <c r="BY31" s="51"/>
      <c r="BZ31" s="51">
        <f>Lists!Z30</f>
        <v>0</v>
      </c>
    </row>
    <row r="32" spans="67:78" x14ac:dyDescent="0.3">
      <c r="BO32" s="51" t="str">
        <f>IF('Enter CPN Data Here'!C94=0, "", 'Enter CPN Data Here'!C94)</f>
        <v/>
      </c>
      <c r="BP32" s="51"/>
      <c r="BQ32" s="24" t="str">
        <f>IF('Enter CPN Data Here'!G94=0, "", 'Enter CPN Data Here'!G94)</f>
        <v/>
      </c>
      <c r="BR32" s="51" t="str">
        <f>IF('Enter CPN Data Here'!C94&lt;&gt;"",'Enter CPN Data Here'!B94,"")</f>
        <v/>
      </c>
      <c r="BS32" s="51"/>
      <c r="BT32" s="51" t="str">
        <f>IF('Enter CPN Data Here'!F94=0, "", 'Enter CPN Data Here'!F94)</f>
        <v/>
      </c>
      <c r="BU32" s="51" t="str">
        <f>IF('Enter CPN Data Here'!E94=0, "", 'Enter CPN Data Here'!E94)</f>
        <v/>
      </c>
      <c r="BV32" s="51" t="s">
        <v>297</v>
      </c>
      <c r="BW32" s="51">
        <v>0</v>
      </c>
      <c r="BX32" s="24" t="str">
        <f>IF('Enter CPN Data Here'!G94=0, "", 'Enter CPN Data Here'!G94)</f>
        <v/>
      </c>
      <c r="BY32" s="51"/>
      <c r="BZ32" s="51">
        <f>Lists!Z31</f>
        <v>0</v>
      </c>
    </row>
    <row r="33" spans="66:79" x14ac:dyDescent="0.3">
      <c r="BO33" s="51" t="str">
        <f>IF('Enter CPN Data Here'!C95=0, "", 'Enter CPN Data Here'!C95)</f>
        <v/>
      </c>
      <c r="BP33" s="51"/>
      <c r="BQ33" s="24" t="str">
        <f>IF('Enter CPN Data Here'!G95=0, "", 'Enter CPN Data Here'!G95)</f>
        <v/>
      </c>
      <c r="BR33" s="51" t="str">
        <f>IF('Enter CPN Data Here'!C95&lt;&gt;"",'Enter CPN Data Here'!B95,"")</f>
        <v/>
      </c>
      <c r="BS33" s="51"/>
      <c r="BT33" s="51" t="str">
        <f>IF('Enter CPN Data Here'!F95=0, "", 'Enter CPN Data Here'!F95)</f>
        <v/>
      </c>
      <c r="BU33" s="51" t="str">
        <f>IF('Enter CPN Data Here'!E95=0, "", 'Enter CPN Data Here'!E95)</f>
        <v/>
      </c>
      <c r="BV33" s="51" t="s">
        <v>297</v>
      </c>
      <c r="BW33" s="51">
        <v>0</v>
      </c>
      <c r="BX33" s="24" t="str">
        <f>IF('Enter CPN Data Here'!G95=0, "", 'Enter CPN Data Here'!G95)</f>
        <v/>
      </c>
      <c r="BY33" s="51"/>
      <c r="BZ33" s="51">
        <f>Lists!Z32</f>
        <v>0</v>
      </c>
    </row>
    <row r="34" spans="66:79" x14ac:dyDescent="0.3">
      <c r="BO34" s="51" t="str">
        <f>IF('Enter CPN Data Here'!C96=0, "", 'Enter CPN Data Here'!C96)</f>
        <v/>
      </c>
      <c r="BP34" s="51"/>
      <c r="BQ34" s="24" t="str">
        <f>IF('Enter CPN Data Here'!G96=0, "", 'Enter CPN Data Here'!G96)</f>
        <v/>
      </c>
      <c r="BR34" s="51" t="str">
        <f>IF('Enter CPN Data Here'!C96&lt;&gt;"",'Enter CPN Data Here'!B96,"")</f>
        <v/>
      </c>
      <c r="BS34" s="51"/>
      <c r="BT34" s="51" t="str">
        <f>IF('Enter CPN Data Here'!F96=0, "", 'Enter CPN Data Here'!F96)</f>
        <v/>
      </c>
      <c r="BU34" s="51" t="str">
        <f>IF('Enter CPN Data Here'!E96=0, "", 'Enter CPN Data Here'!E96)</f>
        <v/>
      </c>
      <c r="BV34" s="51" t="s">
        <v>297</v>
      </c>
      <c r="BW34" s="51">
        <v>0</v>
      </c>
      <c r="BX34" s="24" t="str">
        <f>IF('Enter CPN Data Here'!G96=0, "", 'Enter CPN Data Here'!G96)</f>
        <v/>
      </c>
      <c r="BY34" s="51"/>
      <c r="BZ34" s="51">
        <f>Lists!Z33</f>
        <v>0</v>
      </c>
    </row>
    <row r="35" spans="66:79" x14ac:dyDescent="0.3">
      <c r="BO35" s="51" t="str">
        <f>IF('Enter CPN Data Here'!C97=0, "", 'Enter CPN Data Here'!C97)</f>
        <v/>
      </c>
      <c r="BP35" s="51"/>
      <c r="BQ35" s="24" t="str">
        <f>IF('Enter CPN Data Here'!G97=0, "", 'Enter CPN Data Here'!G97)</f>
        <v/>
      </c>
      <c r="BR35" s="51" t="str">
        <f>IF('Enter CPN Data Here'!C97&lt;&gt;"",'Enter CPN Data Here'!B97,"")</f>
        <v/>
      </c>
      <c r="BS35" s="51"/>
      <c r="BT35" s="51" t="str">
        <f>IF('Enter CPN Data Here'!F97=0, "", 'Enter CPN Data Here'!F97)</f>
        <v/>
      </c>
      <c r="BU35" s="51" t="str">
        <f>IF('Enter CPN Data Here'!E97=0, "", 'Enter CPN Data Here'!E97)</f>
        <v/>
      </c>
      <c r="BV35" s="51" t="s">
        <v>297</v>
      </c>
      <c r="BW35" s="51">
        <v>0</v>
      </c>
      <c r="BX35" s="24" t="str">
        <f>IF('Enter CPN Data Here'!G97=0, "", 'Enter CPN Data Here'!G97)</f>
        <v/>
      </c>
      <c r="BY35" s="51"/>
      <c r="BZ35" s="51">
        <f>Lists!Z34</f>
        <v>0</v>
      </c>
    </row>
    <row r="36" spans="66:79" x14ac:dyDescent="0.3">
      <c r="BO36" s="51" t="str">
        <f>IF('Enter CPN Data Here'!C98=0, "", 'Enter CPN Data Here'!C98)</f>
        <v/>
      </c>
      <c r="BP36" s="51"/>
      <c r="BQ36" s="24" t="str">
        <f>IF('Enter CPN Data Here'!G98=0, "", 'Enter CPN Data Here'!G98)</f>
        <v/>
      </c>
      <c r="BR36" s="51" t="str">
        <f>IF('Enter CPN Data Here'!C98&lt;&gt;"",'Enter CPN Data Here'!B98,"")</f>
        <v/>
      </c>
      <c r="BS36" s="51"/>
      <c r="BT36" s="51" t="str">
        <f>IF('Enter CPN Data Here'!F98=0, "", 'Enter CPN Data Here'!F98)</f>
        <v/>
      </c>
      <c r="BU36" s="51" t="str">
        <f>IF('Enter CPN Data Here'!E98=0, "", 'Enter CPN Data Here'!E98)</f>
        <v/>
      </c>
      <c r="BV36" s="51" t="s">
        <v>297</v>
      </c>
      <c r="BW36" s="51">
        <v>0</v>
      </c>
      <c r="BX36" s="24" t="str">
        <f>IF('Enter CPN Data Here'!G98=0, "", 'Enter CPN Data Here'!G98)</f>
        <v/>
      </c>
      <c r="BY36" s="51"/>
      <c r="BZ36" s="51">
        <f>Lists!Z35</f>
        <v>0</v>
      </c>
    </row>
    <row r="37" spans="66:79" x14ac:dyDescent="0.3">
      <c r="BO37" s="51" t="str">
        <f>IF('Enter CPN Data Here'!C99=0, "", 'Enter CPN Data Here'!C99)</f>
        <v/>
      </c>
      <c r="BP37" s="51"/>
      <c r="BQ37" s="24" t="str">
        <f>IF('Enter CPN Data Here'!G99=0, "", 'Enter CPN Data Here'!G99)</f>
        <v/>
      </c>
      <c r="BR37" s="51" t="str">
        <f>IF('Enter CPN Data Here'!C99&lt;&gt;"",'Enter CPN Data Here'!B99,"")</f>
        <v/>
      </c>
      <c r="BS37" s="51"/>
      <c r="BT37" s="51" t="str">
        <f>IF('Enter CPN Data Here'!F99=0, "", 'Enter CPN Data Here'!F99)</f>
        <v/>
      </c>
      <c r="BU37" s="51" t="str">
        <f>IF('Enter CPN Data Here'!E99=0, "", 'Enter CPN Data Here'!E99)</f>
        <v/>
      </c>
      <c r="BV37" s="51" t="s">
        <v>297</v>
      </c>
      <c r="BW37" s="51">
        <v>0</v>
      </c>
      <c r="BX37" s="24" t="str">
        <f>IF('Enter CPN Data Here'!G99=0, "", 'Enter CPN Data Here'!G99)</f>
        <v/>
      </c>
      <c r="BY37" s="51"/>
      <c r="BZ37" s="51">
        <f>Lists!Z36</f>
        <v>0</v>
      </c>
    </row>
    <row r="38" spans="66:79" x14ac:dyDescent="0.3">
      <c r="BO38" s="51" t="str">
        <f>IF('Enter CPN Data Here'!C100=0, "", 'Enter CPN Data Here'!C100)</f>
        <v/>
      </c>
      <c r="BP38" s="51"/>
      <c r="BQ38" s="24" t="str">
        <f>IF('Enter CPN Data Here'!G100=0, "", 'Enter CPN Data Here'!G100)</f>
        <v/>
      </c>
      <c r="BR38" s="51" t="str">
        <f>IF('Enter CPN Data Here'!C100&lt;&gt;"",'Enter CPN Data Here'!B100,"")</f>
        <v/>
      </c>
      <c r="BS38" s="51"/>
      <c r="BT38" s="51" t="str">
        <f>IF('Enter CPN Data Here'!F100=0, "", 'Enter CPN Data Here'!F100)</f>
        <v/>
      </c>
      <c r="BU38" s="51" t="str">
        <f>IF('Enter CPN Data Here'!E100=0, "", 'Enter CPN Data Here'!E100)</f>
        <v/>
      </c>
      <c r="BV38" s="51" t="s">
        <v>297</v>
      </c>
      <c r="BW38" s="51">
        <v>0</v>
      </c>
      <c r="BX38" s="24" t="str">
        <f>IF('Enter CPN Data Here'!G100=0, "", 'Enter CPN Data Here'!G100)</f>
        <v/>
      </c>
      <c r="BY38" s="51"/>
      <c r="BZ38" s="51">
        <f>Lists!Z37</f>
        <v>0</v>
      </c>
    </row>
    <row r="39" spans="66:79" x14ac:dyDescent="0.3">
      <c r="BO39" s="51" t="str">
        <f>IF('Enter CPN Data Here'!C101=0, "", 'Enter CPN Data Here'!C101)</f>
        <v/>
      </c>
      <c r="BP39" s="51"/>
      <c r="BQ39" s="24" t="str">
        <f>IF('Enter CPN Data Here'!G101=0, "", 'Enter CPN Data Here'!G101)</f>
        <v/>
      </c>
      <c r="BR39" s="51" t="str">
        <f>IF('Enter CPN Data Here'!C101&lt;&gt;"",'Enter CPN Data Here'!B101,"")</f>
        <v/>
      </c>
      <c r="BS39" s="51"/>
      <c r="BT39" s="51" t="str">
        <f>IF('Enter CPN Data Here'!F101=0, "", 'Enter CPN Data Here'!F101)</f>
        <v/>
      </c>
      <c r="BU39" s="51" t="str">
        <f>IF('Enter CPN Data Here'!E101=0, "", 'Enter CPN Data Here'!E101)</f>
        <v/>
      </c>
      <c r="BV39" s="51" t="s">
        <v>297</v>
      </c>
      <c r="BW39" s="51">
        <v>0</v>
      </c>
      <c r="BX39" s="24" t="str">
        <f>IF('Enter CPN Data Here'!G101=0, "", 'Enter CPN Data Here'!G101)</f>
        <v/>
      </c>
      <c r="BY39" s="51"/>
      <c r="BZ39" s="51">
        <f>Lists!Z38</f>
        <v>0</v>
      </c>
    </row>
    <row r="40" spans="66:79" x14ac:dyDescent="0.3">
      <c r="BO40" s="51" t="str">
        <f>IF('Enter CPN Data Here'!C102=0, "", 'Enter CPN Data Here'!C102)</f>
        <v/>
      </c>
      <c r="BP40" s="51"/>
      <c r="BQ40" s="24" t="str">
        <f>IF('Enter CPN Data Here'!G102=0, "", 'Enter CPN Data Here'!G102)</f>
        <v/>
      </c>
      <c r="BR40" s="51" t="str">
        <f>IF('Enter CPN Data Here'!C102&lt;&gt;"",'Enter CPN Data Here'!B102,"")</f>
        <v/>
      </c>
      <c r="BS40" s="51"/>
      <c r="BT40" s="51" t="str">
        <f>IF('Enter CPN Data Here'!F102=0, "", 'Enter CPN Data Here'!F102)</f>
        <v/>
      </c>
      <c r="BU40" s="51" t="str">
        <f>IF('Enter CPN Data Here'!E102=0, "", 'Enter CPN Data Here'!E102)</f>
        <v/>
      </c>
      <c r="BV40" s="51" t="s">
        <v>297</v>
      </c>
      <c r="BW40" s="51">
        <v>0</v>
      </c>
      <c r="BX40" s="24" t="str">
        <f>IF('Enter CPN Data Here'!G102=0, "", 'Enter CPN Data Here'!G102)</f>
        <v/>
      </c>
      <c r="BY40" s="51"/>
      <c r="BZ40" s="51">
        <f>Lists!Z39</f>
        <v>0</v>
      </c>
    </row>
    <row r="41" spans="66:79" x14ac:dyDescent="0.3">
      <c r="BO41" s="51" t="str">
        <f>IF('Enter CPN Data Here'!C103=0, "", 'Enter CPN Data Here'!C103)</f>
        <v/>
      </c>
      <c r="BP41" s="51"/>
      <c r="BQ41" s="24" t="str">
        <f>IF('Enter CPN Data Here'!G103=0, "", 'Enter CPN Data Here'!G103)</f>
        <v/>
      </c>
      <c r="BR41" s="51" t="str">
        <f>IF('Enter CPN Data Here'!C103&lt;&gt;"",'Enter CPN Data Here'!B103,"")</f>
        <v/>
      </c>
      <c r="BS41" s="51"/>
      <c r="BT41" s="51" t="str">
        <f>IF('Enter CPN Data Here'!F103=0, "", 'Enter CPN Data Here'!F103)</f>
        <v/>
      </c>
      <c r="BU41" s="51" t="str">
        <f>IF('Enter CPN Data Here'!E103=0, "", 'Enter CPN Data Here'!E103)</f>
        <v/>
      </c>
      <c r="BV41" s="51" t="s">
        <v>297</v>
      </c>
      <c r="BW41" s="51">
        <v>0</v>
      </c>
      <c r="BX41" s="24" t="str">
        <f>IF('Enter CPN Data Here'!G103=0, "", 'Enter CPN Data Here'!G103)</f>
        <v/>
      </c>
      <c r="BY41" s="51"/>
      <c r="BZ41" s="51">
        <f>Lists!Z40</f>
        <v>0</v>
      </c>
    </row>
    <row r="42" spans="66:79" x14ac:dyDescent="0.3">
      <c r="BO42" s="51" t="str">
        <f>IF('Enter CPN Data Here'!C104=0, "", 'Enter CPN Data Here'!C104)</f>
        <v/>
      </c>
      <c r="BP42" s="51"/>
      <c r="BQ42" s="24" t="str">
        <f>IF('Enter CPN Data Here'!G104=0, "", 'Enter CPN Data Here'!G104)</f>
        <v/>
      </c>
      <c r="BR42" s="51" t="str">
        <f>IF('Enter CPN Data Here'!C104&lt;&gt;"",'Enter CPN Data Here'!B104,"")</f>
        <v/>
      </c>
      <c r="BS42" s="51"/>
      <c r="BT42" s="51" t="str">
        <f>IF('Enter CPN Data Here'!F104=0, "", 'Enter CPN Data Here'!F104)</f>
        <v/>
      </c>
      <c r="BU42" s="51" t="str">
        <f>IF('Enter CPN Data Here'!E104=0, "", 'Enter CPN Data Here'!E104)</f>
        <v/>
      </c>
      <c r="BV42" s="51" t="s">
        <v>297</v>
      </c>
      <c r="BW42" s="51">
        <v>0</v>
      </c>
      <c r="BX42" s="24" t="str">
        <f>IF('Enter CPN Data Here'!G104=0, "", 'Enter CPN Data Here'!G104)</f>
        <v/>
      </c>
      <c r="BY42" s="51"/>
      <c r="BZ42" s="51">
        <f>Lists!Z41</f>
        <v>0</v>
      </c>
    </row>
    <row r="43" spans="66:79" ht="15" thickBot="1" x14ac:dyDescent="0.35">
      <c r="BO43" s="51" t="str">
        <f>IF('Enter CPN Data Here'!C105=0, "", 'Enter CPN Data Here'!C105)</f>
        <v/>
      </c>
      <c r="BP43" s="51"/>
      <c r="BQ43" s="24" t="str">
        <f>IF('Enter CPN Data Here'!G105=0, "", 'Enter CPN Data Here'!G105)</f>
        <v/>
      </c>
      <c r="BR43" s="51" t="str">
        <f>IF('Enter CPN Data Here'!C105&lt;&gt;"",'Enter CPN Data Here'!B105,"")</f>
        <v/>
      </c>
      <c r="BS43" s="51"/>
      <c r="BT43" s="51" t="str">
        <f>IF('Enter CPN Data Here'!F105=0, "", 'Enter CPN Data Here'!F105)</f>
        <v/>
      </c>
      <c r="BU43" s="51" t="str">
        <f>IF('Enter CPN Data Here'!E105=0, "", 'Enter CPN Data Here'!E105)</f>
        <v/>
      </c>
      <c r="BV43" s="51" t="s">
        <v>297</v>
      </c>
      <c r="BW43" s="51">
        <v>0</v>
      </c>
      <c r="BX43" s="24" t="str">
        <f>IF('Enter CPN Data Here'!G105=0, "", 'Enter CPN Data Here'!G105)</f>
        <v/>
      </c>
      <c r="BY43" s="51"/>
      <c r="BZ43" s="51">
        <f>Lists!Z42</f>
        <v>0</v>
      </c>
    </row>
    <row r="44" spans="66:79" x14ac:dyDescent="0.3"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U X F W q Z v L a a l A A A A 9 g A A A B I A H A B D b 2 5 m a W c v U G F j a 2 F n Z S 5 4 b W w g o h g A K K A U A A A A A A A A A A A A A A A A A A A A A A A A A A A A h Y + x D o I w F E V / h X S n L W V R 8 i i J D i 6 S m J g Y 1 w Y r N M L D 0 G L 5 N w c / y V 8 Q o 6 i b 4 z 3 3 D P f e r z f I h q Y O L r q z p s W U R J S T Q G P R H g y W K e n d M Z y R T M J G F S d V 6 m C U 0 S a D P a S k c u 6 c M O a 9 p z 6 m b V c y w X n E 9 v l 6 W 1 S 6 U e Q j m / 9 y a N A 6 h Y U m E n a v M V L Q K B Z U i D n l w C Y I u c G v I M a 9 z / Y H w r K v X d 9 p q T F c L Y B N E d j 7 g 3 w A U E s D B B Q A A g A I A E 1 F x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R c V a K I p H u A 4 A A A A R A A A A E w A c A E Z v c m 1 1 b G F z L 1 N l Y 3 R p b 2 4 x L m 0 g o h g A K K A U A A A A A A A A A A A A A A A A A A A A A A A A A A A A K 0 5 N L s n M z 1 M I h t C G 1 g B Q S w E C L Q A U A A I A C A B N R c V a p m 8 t p q U A A A D 2 A A A A E g A A A A A A A A A A A A A A A A A A A A A A Q 2 9 u Z m l n L 1 B h Y 2 t h Z 2 U u e G 1 s U E s B A i 0 A F A A C A A g A T U X F W g / K 6 a u k A A A A 6 Q A A A B M A A A A A A A A A A A A A A A A A 8 Q A A A F t D b 2 5 0 Z W 5 0 X 1 R 5 c G V z X S 5 4 b W x Q S w E C L Q A U A A I A C A B N R c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X F y i r f p k U a P z l V U l X R P O A A A A A A C A A A A A A A Q Z g A A A A E A A C A A A A D e 5 5 D U y O S 2 X 6 n k c N n / l n 7 C S P j c 7 C n 0 j X P 1 K 7 D Y m s p T z g A A A A A O g A A A A A I A A C A A A A A Q m o W g L G u R 8 F U n S d E i i e j U 8 7 T w C 4 e b K H z K h s S D 9 i S o L F A A A A B L z F G 2 E v 3 7 Y Y 3 v 7 D k I w p G O i H U P W q 9 3 m A q 1 o Z O T Q 9 f R d 8 C J 6 4 a I 2 J e n O Z C j q h a O 3 T J w d a b p Z w 0 f m U Z 8 f 7 X 7 b / 5 + 6 g D T P m F 8 c 9 V M t l 3 z r C J A k k A A A A B q x k l A l i V D R p 5 m f I w I s u C V u t p q w 1 O 6 7 N Z d k Q a A G M D F F B c o g T f u u 5 g r 0 v y C P U 4 j D K M A u d v 4 g O D F S x 3 X 6 7 M N I O s 0 < / D a t a M a s h u p > 
</file>

<file path=customXml/itemProps1.xml><?xml version="1.0" encoding="utf-8"?>
<ds:datastoreItem xmlns:ds="http://schemas.openxmlformats.org/officeDocument/2006/customXml" ds:itemID="{53D11030-81B2-4CE5-B2AE-769895E5B0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Enter CPN Data Here</vt:lpstr>
      <vt:lpstr>Changelog</vt:lpstr>
      <vt:lpstr>Lists</vt:lpstr>
      <vt:lpstr>Extended_BAS_PACKNOTELINE</vt:lpstr>
      <vt:lpstr>Special_Instructions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2025-03-28T18:59:16Z</cp:lastPrinted>
  <dcterms:created xsi:type="dcterms:W3CDTF">2025-03-20T12:39:05Z</dcterms:created>
  <dcterms:modified xsi:type="dcterms:W3CDTF">2025-06-30T14:36:28Z</dcterms:modified>
</cp:coreProperties>
</file>